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ndgov-my.sharepoint.com/personal/fsnow_nd_gov/Documents/Desktop/"/>
    </mc:Choice>
  </mc:AlternateContent>
  <xr:revisionPtr revIDLastSave="879" documentId="8_{4CCAC003-80D1-4094-AD6F-05902C15F822}" xr6:coauthVersionLast="47" xr6:coauthVersionMax="47" xr10:uidLastSave="{EE7444D7-02CC-4D4B-8BB0-2DE6F74C3516}"/>
  <bookViews>
    <workbookView xWindow="-120" yWindow="-120" windowWidth="29040" windowHeight="17640" activeTab="1" xr2:uid="{9722BF73-187A-4CF0-8297-718AE0C10672}"/>
  </bookViews>
  <sheets>
    <sheet name="Intro" sheetId="3" r:id="rId1"/>
    <sheet name="Self Eval Scoresheet" sheetId="1" r:id="rId2"/>
    <sheet name="Reference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 l="1"/>
  <c r="D17" i="1"/>
  <c r="D19" i="1" s="1"/>
  <c r="D55" i="1"/>
  <c r="D48" i="1"/>
  <c r="D36" i="1"/>
  <c r="E54" i="1"/>
  <c r="H54" i="1"/>
  <c r="D54" i="1"/>
  <c r="E61" i="1"/>
  <c r="E64" i="1" s="1"/>
  <c r="H61" i="1"/>
  <c r="H62" i="1" s="1"/>
  <c r="K61" i="1"/>
  <c r="K64" i="1" s="1"/>
  <c r="N61" i="1"/>
  <c r="N62" i="1" s="1"/>
  <c r="Q61" i="1"/>
  <c r="Q64" i="1" s="1"/>
  <c r="T61" i="1"/>
  <c r="T62" i="1" s="1"/>
  <c r="W61" i="1"/>
  <c r="W62" i="1" s="1"/>
  <c r="D61" i="1"/>
  <c r="D66" i="1" s="1"/>
  <c r="E41" i="1"/>
  <c r="E42" i="1" s="1"/>
  <c r="F41" i="1"/>
  <c r="F46" i="1" s="1"/>
  <c r="G41" i="1"/>
  <c r="G42" i="1" s="1"/>
  <c r="H41" i="1"/>
  <c r="H42" i="1" s="1"/>
  <c r="I41" i="1"/>
  <c r="I43" i="1" s="1"/>
  <c r="J41" i="1"/>
  <c r="J42" i="1" s="1"/>
  <c r="K41" i="1"/>
  <c r="K46" i="1" s="1"/>
  <c r="L41" i="1"/>
  <c r="L43" i="1" s="1"/>
  <c r="M41" i="1"/>
  <c r="M44" i="1" s="1"/>
  <c r="N41" i="1"/>
  <c r="N44" i="1" s="1"/>
  <c r="O41" i="1"/>
  <c r="O44" i="1" s="1"/>
  <c r="P41" i="1"/>
  <c r="P44" i="1" s="1"/>
  <c r="Q41" i="1"/>
  <c r="Q45" i="1" s="1"/>
  <c r="R41" i="1"/>
  <c r="R44" i="1" s="1"/>
  <c r="S41" i="1"/>
  <c r="S45" i="1" s="1"/>
  <c r="T41" i="1"/>
  <c r="T45" i="1" s="1"/>
  <c r="D41" i="1"/>
  <c r="D45" i="1" s="1"/>
  <c r="E29" i="1"/>
  <c r="E30" i="1" s="1"/>
  <c r="F29" i="1"/>
  <c r="F30" i="1" s="1"/>
  <c r="G29" i="1"/>
  <c r="G30" i="1" s="1"/>
  <c r="H29" i="1"/>
  <c r="H30" i="1" s="1"/>
  <c r="I29" i="1"/>
  <c r="I30" i="1" s="1"/>
  <c r="J29" i="1"/>
  <c r="J31" i="1" s="1"/>
  <c r="K29" i="1"/>
  <c r="K32" i="1" s="1"/>
  <c r="L29" i="1"/>
  <c r="L34" i="1" s="1"/>
  <c r="M29" i="1"/>
  <c r="M30" i="1" s="1"/>
  <c r="N29" i="1"/>
  <c r="N30" i="1" s="1"/>
  <c r="O29" i="1"/>
  <c r="O33" i="1" s="1"/>
  <c r="P29" i="1"/>
  <c r="P31" i="1" s="1"/>
  <c r="Q29" i="1"/>
  <c r="Q33" i="1" s="1"/>
  <c r="R29" i="1"/>
  <c r="R30" i="1" s="1"/>
  <c r="S29" i="1"/>
  <c r="S30" i="1" s="1"/>
  <c r="T29" i="1"/>
  <c r="T32" i="1" s="1"/>
  <c r="D29" i="1"/>
  <c r="D33" i="1" s="1"/>
  <c r="E17" i="1"/>
  <c r="E22" i="1" s="1"/>
  <c r="D18" i="1" l="1"/>
  <c r="D22" i="1"/>
  <c r="D43" i="1"/>
  <c r="D46" i="1"/>
  <c r="S34" i="1"/>
  <c r="E44" i="1"/>
  <c r="E43" i="1"/>
  <c r="D62" i="1"/>
  <c r="D63" i="1"/>
  <c r="D64" i="1"/>
  <c r="Q66" i="1"/>
  <c r="N45" i="1"/>
  <c r="T65" i="1"/>
  <c r="H45" i="1"/>
  <c r="Q65" i="1"/>
  <c r="G45" i="1"/>
  <c r="H64" i="1"/>
  <c r="F45" i="1"/>
  <c r="Q63" i="1"/>
  <c r="E45" i="1"/>
  <c r="Q62" i="1"/>
  <c r="F44" i="1"/>
  <c r="K44" i="1"/>
  <c r="R34" i="1"/>
  <c r="K66" i="1"/>
  <c r="P45" i="1"/>
  <c r="H43" i="1"/>
  <c r="H66" i="1"/>
  <c r="H63" i="1"/>
  <c r="O45" i="1"/>
  <c r="G43" i="1"/>
  <c r="W65" i="1"/>
  <c r="J44" i="1"/>
  <c r="F43" i="1"/>
  <c r="L44" i="1"/>
  <c r="K45" i="1"/>
  <c r="H65" i="1"/>
  <c r="L45" i="1"/>
  <c r="J45" i="1"/>
  <c r="K63" i="1"/>
  <c r="K62" i="1"/>
  <c r="M45" i="1"/>
  <c r="K65" i="1"/>
  <c r="I45" i="1"/>
  <c r="I44" i="1"/>
  <c r="D65" i="1"/>
  <c r="H44" i="1"/>
  <c r="E18" i="1"/>
  <c r="D42" i="1"/>
  <c r="G44" i="1"/>
  <c r="W66" i="1"/>
  <c r="W64" i="1"/>
  <c r="W63" i="1"/>
  <c r="T64" i="1"/>
  <c r="T63" i="1"/>
  <c r="T66" i="1"/>
  <c r="N65" i="1"/>
  <c r="N66" i="1"/>
  <c r="N64" i="1"/>
  <c r="N63" i="1"/>
  <c r="E63" i="1"/>
  <c r="E66" i="1"/>
  <c r="E62" i="1"/>
  <c r="E65" i="1"/>
  <c r="S42" i="1"/>
  <c r="P42" i="1"/>
  <c r="Q42" i="1"/>
  <c r="R46" i="1"/>
  <c r="N42" i="1"/>
  <c r="P46" i="1"/>
  <c r="R42" i="1"/>
  <c r="N46" i="1"/>
  <c r="L46" i="1"/>
  <c r="S43" i="1"/>
  <c r="O42" i="1"/>
  <c r="R43" i="1"/>
  <c r="J34" i="1"/>
  <c r="I46" i="1"/>
  <c r="P43" i="1"/>
  <c r="L42" i="1"/>
  <c r="L47" i="1" s="1"/>
  <c r="F34" i="1"/>
  <c r="H46" i="1"/>
  <c r="O43" i="1"/>
  <c r="K42" i="1"/>
  <c r="E34" i="1"/>
  <c r="G46" i="1"/>
  <c r="N43" i="1"/>
  <c r="Q44" i="1"/>
  <c r="I42" i="1"/>
  <c r="R33" i="1"/>
  <c r="K43" i="1"/>
  <c r="J30" i="1"/>
  <c r="D44" i="1"/>
  <c r="R45" i="1"/>
  <c r="J43" i="1"/>
  <c r="F42" i="1"/>
  <c r="T46" i="1"/>
  <c r="S46" i="1"/>
  <c r="Q46" i="1"/>
  <c r="T42" i="1"/>
  <c r="O46" i="1"/>
  <c r="M46" i="1"/>
  <c r="T43" i="1"/>
  <c r="J46" i="1"/>
  <c r="Q43" i="1"/>
  <c r="M42" i="1"/>
  <c r="I34" i="1"/>
  <c r="T44" i="1"/>
  <c r="S44" i="1"/>
  <c r="T33" i="1"/>
  <c r="M43" i="1"/>
  <c r="S33" i="1"/>
  <c r="E46" i="1"/>
  <c r="I33" i="1"/>
  <c r="F33" i="1"/>
  <c r="G33" i="1"/>
  <c r="S32" i="1"/>
  <c r="K33" i="1"/>
  <c r="D30" i="1"/>
  <c r="R32" i="1"/>
  <c r="H33" i="1"/>
  <c r="D32" i="1"/>
  <c r="M32" i="1"/>
  <c r="J32" i="1"/>
  <c r="M31" i="1"/>
  <c r="N34" i="1"/>
  <c r="I31" i="1"/>
  <c r="M34" i="1"/>
  <c r="F31" i="1"/>
  <c r="K34" i="1"/>
  <c r="P30" i="1"/>
  <c r="S31" i="1"/>
  <c r="R31" i="1"/>
  <c r="P33" i="1"/>
  <c r="P32" i="1"/>
  <c r="P34" i="1"/>
  <c r="O32" i="1"/>
  <c r="O31" i="1"/>
  <c r="O34" i="1"/>
  <c r="O30" i="1"/>
  <c r="N32" i="1"/>
  <c r="N31" i="1"/>
  <c r="N33" i="1"/>
  <c r="M33" i="1"/>
  <c r="L30" i="1"/>
  <c r="L32" i="1"/>
  <c r="L33" i="1"/>
  <c r="L31" i="1"/>
  <c r="K30" i="1"/>
  <c r="K31" i="1"/>
  <c r="J33" i="1"/>
  <c r="I32" i="1"/>
  <c r="H32" i="1"/>
  <c r="H31" i="1"/>
  <c r="H34" i="1"/>
  <c r="G34" i="1"/>
  <c r="G31" i="1"/>
  <c r="G32" i="1"/>
  <c r="F32" i="1"/>
  <c r="E33" i="1"/>
  <c r="E32" i="1"/>
  <c r="E31" i="1"/>
  <c r="D34" i="1"/>
  <c r="D31" i="1"/>
  <c r="T30" i="1"/>
  <c r="T34" i="1"/>
  <c r="T31" i="1"/>
  <c r="Q32" i="1"/>
  <c r="Q34" i="1"/>
  <c r="Q30" i="1"/>
  <c r="Q31" i="1"/>
  <c r="E20" i="1"/>
  <c r="E21" i="1"/>
  <c r="E19" i="1"/>
  <c r="D21" i="1"/>
  <c r="D20" i="1"/>
  <c r="T67" i="1"/>
  <c r="K67" i="1" l="1"/>
  <c r="Q67" i="1"/>
  <c r="E47" i="1"/>
  <c r="P47" i="1"/>
  <c r="D67" i="1"/>
  <c r="O47" i="1"/>
  <c r="F47" i="1"/>
  <c r="M47" i="1"/>
  <c r="R47" i="1"/>
  <c r="W67" i="1"/>
  <c r="G47" i="1"/>
  <c r="N47" i="1"/>
  <c r="D47" i="1"/>
  <c r="H67" i="1"/>
  <c r="S47" i="1"/>
  <c r="Q47" i="1"/>
  <c r="E35" i="1"/>
  <c r="K47" i="1"/>
  <c r="E67" i="1"/>
  <c r="H47" i="1"/>
  <c r="I47" i="1"/>
  <c r="J47" i="1"/>
  <c r="J35" i="1"/>
  <c r="N67" i="1"/>
  <c r="M35" i="1"/>
  <c r="N35" i="1"/>
  <c r="R35" i="1"/>
  <c r="T47" i="1"/>
  <c r="H35" i="1"/>
  <c r="P35" i="1"/>
  <c r="G35" i="1"/>
  <c r="S35" i="1"/>
  <c r="K35" i="1"/>
  <c r="F35" i="1"/>
  <c r="I35" i="1"/>
  <c r="Q35" i="1"/>
  <c r="T35" i="1"/>
  <c r="L35" i="1"/>
  <c r="O35" i="1"/>
  <c r="D35" i="1"/>
  <c r="D23" i="1"/>
  <c r="E23" i="1"/>
  <c r="D24" i="1" l="1"/>
  <c r="D68" i="1"/>
</calcChain>
</file>

<file path=xl/sharedStrings.xml><?xml version="1.0" encoding="utf-8"?>
<sst xmlns="http://schemas.openxmlformats.org/spreadsheetml/2006/main" count="157" uniqueCount="90">
  <si>
    <t>School and Teacher Activities</t>
  </si>
  <si>
    <t>&lt; 20%</t>
  </si>
  <si>
    <t>20% to 40%</t>
  </si>
  <si>
    <t>40% to 60%</t>
  </si>
  <si>
    <t>60% to 80%</t>
  </si>
  <si>
    <t>Percentage</t>
  </si>
  <si>
    <t>Points Awarded</t>
  </si>
  <si>
    <t>Level 1</t>
  </si>
  <si>
    <t>Level 2</t>
  </si>
  <si>
    <t>Level 3</t>
  </si>
  <si>
    <t>Yes</t>
  </si>
  <si>
    <t>No</t>
  </si>
  <si>
    <t>Has your school teamed with CSC centered community partners (Gateway to Science, local Industries, etc.</t>
  </si>
  <si>
    <t>Does your school offer CSC courses to grades 6-8?</t>
  </si>
  <si>
    <t>Student Activities</t>
  </si>
  <si>
    <t>School Name</t>
  </si>
  <si>
    <t>District/County</t>
  </si>
  <si>
    <t>Grade Range</t>
  </si>
  <si>
    <t>CompTIA (IT Fundamentals or IT Strata)</t>
  </si>
  <si>
    <t>GIAC (Foundational Cybersecurity Technologies - GFACT)</t>
  </si>
  <si>
    <t>IC3 (Digital Literacy)</t>
  </si>
  <si>
    <t>ISC2 (Certified in Cybersecurity)</t>
  </si>
  <si>
    <t>ISACA (i.e., CISA, CISM, CET, etc.)</t>
  </si>
  <si>
    <t>ISC2 (i.e., CISSP, CCSP, etc., excluding Certified in Cybersecurity)</t>
  </si>
  <si>
    <t>Cisco (i.e., CCST, CCNA, CyberOps)</t>
  </si>
  <si>
    <t>EC-Council (i.e., Certified Ethical Hacker)</t>
  </si>
  <si>
    <t>Palo Alto Networks (i.e., PCCET, PCNSA, PCCSA, PCCSE, etc.)</t>
  </si>
  <si>
    <t>Total Score</t>
  </si>
  <si>
    <t>Section Score</t>
  </si>
  <si>
    <t xml:space="preserve">Instructions: </t>
  </si>
  <si>
    <t>&gt; 80%</t>
  </si>
  <si>
    <t>6 to 8</t>
  </si>
  <si>
    <t>K to 5</t>
  </si>
  <si>
    <t>Total Number of Teachers in this grade span</t>
  </si>
  <si>
    <t>How many teachers are participating in approved CSC professional development?</t>
  </si>
  <si>
    <t>CTE</t>
  </si>
  <si>
    <t>9 to 12</t>
  </si>
  <si>
    <t>Dedicated CSC class (offered with current staff, CDE, CTE, TEALS program)?</t>
  </si>
  <si>
    <t>After school programs that covers CSC standards  (i.e. 21st Century)?</t>
  </si>
  <si>
    <t>School sponsored clubs that covers CSC standards  (i.e., coding clubs, robotics clubs, drone racing, etc.)?</t>
  </si>
  <si>
    <t>State and/or national competitions that covers CSC standards  (i.e., Cyber Madness, Cyber Patriot, etc.)?</t>
  </si>
  <si>
    <t>Enrolled in or are pursuing a CSC centered, Industry-Based Credentials (IBC)?</t>
  </si>
  <si>
    <t>Total Number of Students</t>
  </si>
  <si>
    <t>How many students do you have that take CSC courses or participate in extracurricular programs:</t>
  </si>
  <si>
    <t>Integrated CSC classes (i.e., incorporated into media literacy plans, presented in a rotational (9-week) elective, etc.)?</t>
  </si>
  <si>
    <t>Work-based learning that covers CSC standards (i.e. apprenticeship, etc.)?</t>
  </si>
  <si>
    <t>Assist students in lower grades (i.e. assisting teaching staff, assisting with hour of code, student mentoring, etc.)?</t>
  </si>
  <si>
    <t>Does your school provide STEM activities that cover CSC standards to grades K-5?</t>
  </si>
  <si>
    <t>General School Activities</t>
  </si>
  <si>
    <t xml:space="preserve">Complete the yellow highlighted boxes </t>
  </si>
  <si>
    <t>ND Computer Science and Cybersecurity Standards</t>
  </si>
  <si>
    <t>CS Resources / EduTech site</t>
  </si>
  <si>
    <t>Cyber.org 8 hours asynchronous workshops</t>
  </si>
  <si>
    <t>ND Standards</t>
  </si>
  <si>
    <t>EduTech Resources</t>
  </si>
  <si>
    <t>Cybersecurity Basics - K-8 curricula</t>
  </si>
  <si>
    <t>Computational Thinking - 3-12 curricula</t>
  </si>
  <si>
    <t>Cybersecurity with Microbits - 4-12 curricula</t>
  </si>
  <si>
    <t>Introduction to Microbits - block coding - 4-12 curricula</t>
  </si>
  <si>
    <t>Introduction to Python using Microbits - 4-12 curricula</t>
  </si>
  <si>
    <t>Microbit with STEM EDA - 6-8 curricula</t>
  </si>
  <si>
    <t>Science+ - 3-5 curricula</t>
  </si>
  <si>
    <t>STEM EDA - 6-9 curricula</t>
  </si>
  <si>
    <t>Cybersecurity Basics: Security - K-8 curricula</t>
  </si>
  <si>
    <t>Center for Distance Education Resources</t>
  </si>
  <si>
    <t>Intro to Cybersecurity</t>
  </si>
  <si>
    <t>External Certification Resources</t>
  </si>
  <si>
    <t>Skills for ALL</t>
  </si>
  <si>
    <t>JUMP TO THE INTRO</t>
  </si>
  <si>
    <t>JUMP TO THE REFERENCES</t>
  </si>
  <si>
    <t>fsnow@nd.gov</t>
  </si>
  <si>
    <t>701-328-2236</t>
  </si>
  <si>
    <t>Steve Snow</t>
  </si>
  <si>
    <t>A higher score indicates a wider integration of CS and Cyber, but does not necessarily equate to a better plan.  Conversely, a lower score does not necessarily indicate a bad plan.  It is simply meant to spark ideas or indicate areas that may need additional focus.</t>
  </si>
  <si>
    <t>CS for ALL: SCRIPT Program</t>
  </si>
  <si>
    <t>As with anything we are also seeking to improve.  If you have suggestions or ideas, please share with Steve (contact info below)</t>
  </si>
  <si>
    <t>Answer</t>
  </si>
  <si>
    <t>Computer Science and Cybersecurity are foundational skills all students need to succeed, the same as Reading, Writing, and Mathematics.</t>
  </si>
  <si>
    <t>This integration plan should be part of a school's/district's strategic improvement plan.  Developing a strategic improvement plan should be comprehensive and involve all parties.  A great resources to help schools develop a comprehensive integration plan is EduTech's SCRIPT training (link below)</t>
  </si>
  <si>
    <t>How many Math teachers have CSC credentials or CTE endorsements and are providing instruction in CSC standards?</t>
  </si>
  <si>
    <t>How many Science teachers have CSC credentials or CTE endorsements and are providing instruction in CSC standards?</t>
  </si>
  <si>
    <t>How many ELA teachers have CSC credentials or CTE endorsements and are providing instruction in CSC standards?</t>
  </si>
  <si>
    <t>How many General teachers have CSC credentials or CTE endorsements and are providing instruction in CSC standards?</t>
  </si>
  <si>
    <t>How many teachers have the CSC Level 3 credential and are providing instruction in CSC standards?</t>
  </si>
  <si>
    <t>Computer Science and Cybersecurity (CSC) Integration Plan Self Evaluation (v1.0)</t>
  </si>
  <si>
    <t>JUMP TO THE SCORESHEET</t>
  </si>
  <si>
    <t>BACK TO SCORESHEET</t>
  </si>
  <si>
    <r>
      <t xml:space="preserve">As educational institutions increasingly recognize the importance of preparing students for the digital age, the integration of </t>
    </r>
    <r>
      <rPr>
        <b/>
        <sz val="11"/>
        <color theme="1"/>
        <rFont val="Calibri"/>
        <family val="2"/>
        <scheme val="minor"/>
      </rPr>
      <t>computer science and cybersecurity</t>
    </r>
    <r>
      <rPr>
        <sz val="11"/>
        <color theme="1"/>
        <rFont val="Calibri"/>
        <family val="2"/>
        <scheme val="minor"/>
      </rPr>
      <t xml:space="preserve"> into school curricula has become a critical endeavor. This self assessment aims to evaluate how effectively schools incorporate these essential disciplines. By assessing specific criteria, we can gauge the depth, breadth, and quality of integration, ensuring that students gain foundational knowledge and skills in both areas.</t>
    </r>
  </si>
  <si>
    <r>
      <t xml:space="preserve">This self assessment is </t>
    </r>
    <r>
      <rPr>
        <b/>
        <sz val="11"/>
        <color theme="1"/>
        <rFont val="Calibri"/>
        <family val="2"/>
        <scheme val="minor"/>
      </rPr>
      <t>only meant to be a guide</t>
    </r>
    <r>
      <rPr>
        <sz val="11"/>
        <color theme="1"/>
        <rFont val="Calibri"/>
        <family val="2"/>
        <scheme val="minor"/>
      </rPr>
      <t xml:space="preserve"> to help a school/district assess their integration of Computer Science and Cybersecurity.  A school/district may have items outside of this rubric or may not have all the items listed in the rubric.</t>
    </r>
  </si>
  <si>
    <t>This self assessment is for your records only.  As you make changes or progress through the steps and/or goals of your integration plan, make updates to this rubric to see how the changes impacted your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</si>
</sst>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u/>
      <sz val="11"/>
      <color theme="10"/>
      <name val="Calibri"/>
      <family val="2"/>
      <scheme val="minor"/>
    </font>
    <font>
      <sz val="11"/>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style="thin">
        <color indexed="64"/>
      </bottom>
      <diagonal/>
    </border>
    <border>
      <left style="medium">
        <color indexed="64"/>
      </left>
      <right/>
      <top/>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style="thin">
        <color indexed="64"/>
      </right>
      <top/>
      <bottom/>
      <diagonal/>
    </border>
  </borders>
  <cellStyleXfs count="3">
    <xf numFmtId="0" fontId="0" fillId="0" borderId="0"/>
    <xf numFmtId="0" fontId="6" fillId="0" borderId="0" applyNumberFormat="0" applyFill="0" applyBorder="0" applyAlignment="0" applyProtection="0"/>
    <xf numFmtId="9" fontId="7" fillId="0" borderId="0" applyFont="0" applyFill="0" applyBorder="0" applyAlignment="0" applyProtection="0"/>
  </cellStyleXfs>
  <cellXfs count="162">
    <xf numFmtId="0" fontId="0" fillId="0" borderId="0" xfId="0"/>
    <xf numFmtId="0" fontId="0" fillId="0" borderId="0" xfId="0" applyAlignment="1">
      <alignment wrapText="1"/>
    </xf>
    <xf numFmtId="0" fontId="0" fillId="0" borderId="3" xfId="0" applyBorder="1" applyAlignment="1">
      <alignment horizontal="center" wrapText="1"/>
    </xf>
    <xf numFmtId="0" fontId="0" fillId="0" borderId="0" xfId="0" applyAlignment="1">
      <alignment horizontal="center"/>
    </xf>
    <xf numFmtId="0" fontId="0" fillId="3" borderId="3" xfId="0" applyFill="1" applyBorder="1" applyAlignment="1">
      <alignment horizontal="center"/>
    </xf>
    <xf numFmtId="0" fontId="0" fillId="3" borderId="3" xfId="0" applyFill="1" applyBorder="1" applyAlignment="1">
      <alignment horizontal="center" wrapText="1"/>
    </xf>
    <xf numFmtId="0" fontId="0" fillId="3" borderId="1" xfId="0" applyFill="1" applyBorder="1" applyAlignment="1">
      <alignment horizontal="center"/>
    </xf>
    <xf numFmtId="0" fontId="0" fillId="3" borderId="1" xfId="0" applyFill="1" applyBorder="1" applyAlignment="1">
      <alignment horizontal="center" wrapText="1"/>
    </xf>
    <xf numFmtId="0" fontId="1" fillId="3" borderId="2" xfId="0" applyFont="1" applyFill="1" applyBorder="1"/>
    <xf numFmtId="0" fontId="1" fillId="3" borderId="4" xfId="0" applyFont="1" applyFill="1" applyBorder="1" applyAlignment="1">
      <alignment horizontal="center"/>
    </xf>
    <xf numFmtId="0" fontId="1" fillId="3" borderId="6" xfId="0" applyFont="1" applyFill="1" applyBorder="1" applyAlignment="1">
      <alignment horizontal="center" wrapText="1"/>
    </xf>
    <xf numFmtId="0" fontId="0" fillId="2" borderId="3" xfId="0" applyFill="1" applyBorder="1" applyAlignment="1">
      <alignment horizontal="center" wrapText="1"/>
    </xf>
    <xf numFmtId="0" fontId="0" fillId="2" borderId="1" xfId="0" applyFill="1" applyBorder="1" applyAlignment="1">
      <alignment horizontal="center" wrapText="1"/>
    </xf>
    <xf numFmtId="0" fontId="2" fillId="0" borderId="0" xfId="0" applyFont="1"/>
    <xf numFmtId="0" fontId="1" fillId="0" borderId="0" xfId="0" applyFont="1"/>
    <xf numFmtId="0" fontId="3" fillId="0" borderId="1" xfId="0" applyFont="1" applyBorder="1" applyAlignment="1">
      <alignment horizontal="right"/>
    </xf>
    <xf numFmtId="0" fontId="1" fillId="3" borderId="12" xfId="0" applyFont="1" applyFill="1" applyBorder="1"/>
    <xf numFmtId="0" fontId="0" fillId="2" borderId="14" xfId="0" applyFill="1" applyBorder="1" applyAlignment="1">
      <alignment horizontal="center" wrapText="1"/>
    </xf>
    <xf numFmtId="0" fontId="1" fillId="3" borderId="0" xfId="0" applyFont="1" applyFill="1"/>
    <xf numFmtId="0" fontId="0" fillId="2" borderId="19" xfId="0" applyFill="1" applyBorder="1" applyAlignment="1">
      <alignment horizontal="center" wrapText="1"/>
    </xf>
    <xf numFmtId="0" fontId="1" fillId="3" borderId="1" xfId="0" applyFont="1" applyFill="1" applyBorder="1"/>
    <xf numFmtId="0" fontId="0" fillId="0" borderId="0" xfId="0" applyAlignment="1">
      <alignment horizontal="right"/>
    </xf>
    <xf numFmtId="0" fontId="0" fillId="0" borderId="0" xfId="0" applyAlignment="1">
      <alignment horizontal="center" wrapText="1"/>
    </xf>
    <xf numFmtId="0" fontId="5" fillId="0" borderId="0" xfId="0" applyFont="1" applyAlignment="1">
      <alignment horizontal="center" vertical="center"/>
    </xf>
    <xf numFmtId="0" fontId="0" fillId="2" borderId="21" xfId="0" applyFill="1" applyBorder="1" applyAlignment="1">
      <alignment horizontal="center" wrapText="1"/>
    </xf>
    <xf numFmtId="0" fontId="0" fillId="2" borderId="23" xfId="0" applyFill="1" applyBorder="1" applyAlignment="1">
      <alignment horizontal="center" wrapText="1"/>
    </xf>
    <xf numFmtId="0" fontId="0" fillId="4" borderId="1" xfId="0" applyFill="1" applyBorder="1" applyAlignment="1">
      <alignment horizontal="center" wrapText="1"/>
    </xf>
    <xf numFmtId="0" fontId="1" fillId="3" borderId="18" xfId="0" applyFont="1" applyFill="1" applyBorder="1"/>
    <xf numFmtId="0" fontId="1" fillId="3" borderId="29" xfId="0" applyFont="1" applyFill="1" applyBorder="1"/>
    <xf numFmtId="0" fontId="0" fillId="2" borderId="33" xfId="0" applyFill="1" applyBorder="1" applyAlignment="1">
      <alignment horizontal="center" wrapText="1"/>
    </xf>
    <xf numFmtId="0" fontId="5" fillId="0" borderId="0" xfId="0" applyFont="1"/>
    <xf numFmtId="0" fontId="0" fillId="3" borderId="19" xfId="0" applyFill="1" applyBorder="1" applyAlignment="1">
      <alignment horizontal="center"/>
    </xf>
    <xf numFmtId="0" fontId="0" fillId="0" borderId="2" xfId="0" applyBorder="1" applyAlignment="1">
      <alignment horizontal="center" vertical="center" wrapText="1"/>
    </xf>
    <xf numFmtId="0" fontId="0" fillId="4" borderId="33" xfId="0" applyFill="1" applyBorder="1" applyAlignment="1">
      <alignment horizontal="center" wrapText="1"/>
    </xf>
    <xf numFmtId="0" fontId="0" fillId="0" borderId="34" xfId="0" applyBorder="1" applyAlignment="1">
      <alignment horizontal="center" wrapText="1"/>
    </xf>
    <xf numFmtId="0" fontId="0" fillId="4" borderId="3" xfId="0" applyFill="1" applyBorder="1" applyAlignment="1">
      <alignment horizontal="center" wrapText="1"/>
    </xf>
    <xf numFmtId="0" fontId="1" fillId="3" borderId="1" xfId="0" applyFont="1" applyFill="1" applyBorder="1" applyAlignment="1">
      <alignment horizontal="center"/>
    </xf>
    <xf numFmtId="0" fontId="1" fillId="3" borderId="1" xfId="0" applyFont="1" applyFill="1" applyBorder="1" applyAlignment="1">
      <alignment horizontal="center" wrapText="1"/>
    </xf>
    <xf numFmtId="0" fontId="6" fillId="0" borderId="0" xfId="1"/>
    <xf numFmtId="0" fontId="5" fillId="0" borderId="0" xfId="0" applyFont="1" applyAlignment="1">
      <alignment horizontal="center" vertical="center" wrapText="1"/>
    </xf>
    <xf numFmtId="0" fontId="6" fillId="0" borderId="0" xfId="1" applyAlignment="1">
      <alignment horizontal="left" indent="2"/>
    </xf>
    <xf numFmtId="0" fontId="4" fillId="5" borderId="1" xfId="0" applyFont="1" applyFill="1" applyBorder="1" applyAlignment="1">
      <alignment wrapText="1"/>
    </xf>
    <xf numFmtId="0" fontId="6" fillId="0" borderId="0" xfId="1" applyFill="1" applyBorder="1"/>
    <xf numFmtId="0" fontId="6" fillId="0" borderId="0" xfId="1" applyAlignment="1">
      <alignment wrapText="1"/>
    </xf>
    <xf numFmtId="0" fontId="6" fillId="0" borderId="0" xfId="1" applyFill="1"/>
    <xf numFmtId="0" fontId="0" fillId="4" borderId="20" xfId="0" applyFill="1" applyBorder="1" applyAlignment="1">
      <alignment horizontal="center" vertical="center"/>
    </xf>
    <xf numFmtId="9" fontId="0" fillId="0" borderId="0" xfId="2" applyFont="1"/>
    <xf numFmtId="0" fontId="1" fillId="3" borderId="3" xfId="0" applyFont="1" applyFill="1" applyBorder="1"/>
    <xf numFmtId="10" fontId="0" fillId="2" borderId="3" xfId="2" applyNumberFormat="1" applyFont="1" applyFill="1" applyBorder="1" applyAlignment="1">
      <alignment horizontal="center" wrapText="1"/>
    </xf>
    <xf numFmtId="0" fontId="0" fillId="4" borderId="2" xfId="0" applyFill="1" applyBorder="1" applyAlignment="1">
      <alignment horizontal="center" vertical="center"/>
    </xf>
    <xf numFmtId="0" fontId="0" fillId="0" borderId="1" xfId="0" applyBorder="1" applyAlignment="1">
      <alignment horizontal="center" wrapText="1"/>
    </xf>
    <xf numFmtId="10" fontId="0" fillId="2" borderId="33" xfId="2" applyNumberFormat="1" applyFont="1" applyFill="1" applyBorder="1" applyAlignment="1">
      <alignment horizontal="center" wrapText="1"/>
    </xf>
    <xf numFmtId="0" fontId="0" fillId="0" borderId="33" xfId="0" applyBorder="1" applyAlignment="1">
      <alignment horizontal="center" wrapText="1"/>
    </xf>
    <xf numFmtId="10" fontId="0" fillId="2" borderId="1" xfId="2" applyNumberFormat="1" applyFont="1" applyFill="1" applyBorder="1" applyAlignment="1">
      <alignment horizontal="center" wrapText="1"/>
    </xf>
    <xf numFmtId="0" fontId="1" fillId="3" borderId="3" xfId="0" applyFont="1" applyFill="1" applyBorder="1" applyAlignment="1">
      <alignment horizontal="center"/>
    </xf>
    <xf numFmtId="0" fontId="1" fillId="3" borderId="3" xfId="0" applyFont="1" applyFill="1" applyBorder="1" applyAlignment="1">
      <alignment horizontal="center" wrapText="1"/>
    </xf>
    <xf numFmtId="10" fontId="0" fillId="0" borderId="33" xfId="2" applyNumberFormat="1" applyFont="1" applyFill="1" applyBorder="1" applyAlignment="1">
      <alignment horizontal="center" wrapText="1"/>
    </xf>
    <xf numFmtId="0" fontId="0" fillId="0" borderId="21" xfId="0" applyBorder="1" applyAlignment="1">
      <alignment horizontal="center" wrapText="1"/>
    </xf>
    <xf numFmtId="0" fontId="0" fillId="0" borderId="23" xfId="0" applyBorder="1" applyAlignment="1">
      <alignment horizontal="center" wrapText="1"/>
    </xf>
    <xf numFmtId="0" fontId="0" fillId="2" borderId="37" xfId="0" applyFill="1" applyBorder="1" applyAlignment="1">
      <alignment horizontal="center" wrapText="1"/>
    </xf>
    <xf numFmtId="0" fontId="0" fillId="2" borderId="38" xfId="0" applyFill="1" applyBorder="1" applyAlignment="1">
      <alignment horizontal="center" wrapText="1"/>
    </xf>
    <xf numFmtId="0" fontId="1" fillId="3" borderId="12" xfId="0" applyFont="1" applyFill="1" applyBorder="1" applyAlignment="1">
      <alignment horizontal="right"/>
    </xf>
    <xf numFmtId="0" fontId="1" fillId="2" borderId="13" xfId="0" applyFont="1" applyFill="1" applyBorder="1" applyAlignment="1">
      <alignment horizontal="center" wrapText="1"/>
    </xf>
    <xf numFmtId="0" fontId="1" fillId="0" borderId="13" xfId="0" applyFont="1" applyBorder="1" applyAlignment="1">
      <alignment horizontal="center" wrapText="1"/>
    </xf>
    <xf numFmtId="0" fontId="1" fillId="3" borderId="12" xfId="0" applyFont="1" applyFill="1" applyBorder="1" applyAlignment="1">
      <alignment horizontal="right" wrapText="1"/>
    </xf>
    <xf numFmtId="0" fontId="0" fillId="4" borderId="0" xfId="0" applyFill="1"/>
    <xf numFmtId="0" fontId="0" fillId="4" borderId="0" xfId="0" applyFill="1" applyAlignment="1">
      <alignment wrapText="1"/>
    </xf>
    <xf numFmtId="10" fontId="0" fillId="0" borderId="21" xfId="2" applyNumberFormat="1" applyFont="1" applyBorder="1" applyAlignment="1">
      <alignment horizontal="center" wrapText="1"/>
    </xf>
    <xf numFmtId="10" fontId="0" fillId="0" borderId="20" xfId="2" applyNumberFormat="1" applyFont="1" applyBorder="1" applyAlignment="1">
      <alignment horizontal="center" wrapText="1"/>
    </xf>
    <xf numFmtId="10" fontId="0" fillId="0" borderId="22" xfId="2" applyNumberFormat="1" applyFont="1" applyBorder="1" applyAlignment="1">
      <alignment horizontal="center" wrapText="1"/>
    </xf>
    <xf numFmtId="10" fontId="0" fillId="2" borderId="21" xfId="2" applyNumberFormat="1" applyFont="1" applyFill="1" applyBorder="1" applyAlignment="1">
      <alignment horizontal="center" wrapText="1"/>
    </xf>
    <xf numFmtId="10" fontId="0" fillId="2" borderId="20" xfId="2" applyNumberFormat="1" applyFont="1" applyFill="1" applyBorder="1" applyAlignment="1">
      <alignment horizontal="center" wrapText="1"/>
    </xf>
    <xf numFmtId="10" fontId="0" fillId="2" borderId="22" xfId="2" applyNumberFormat="1" applyFont="1" applyFill="1" applyBorder="1" applyAlignment="1">
      <alignment horizontal="center" wrapText="1"/>
    </xf>
    <xf numFmtId="0" fontId="0" fillId="2" borderId="12" xfId="0" applyFill="1" applyBorder="1" applyAlignment="1">
      <alignment horizontal="center" vertical="center" wrapText="1"/>
    </xf>
    <xf numFmtId="0" fontId="0" fillId="2" borderId="32" xfId="0" applyFill="1" applyBorder="1" applyAlignment="1">
      <alignment horizontal="center" vertical="center" wrapText="1"/>
    </xf>
    <xf numFmtId="0" fontId="0" fillId="2" borderId="13" xfId="0" applyFill="1" applyBorder="1" applyAlignment="1">
      <alignment horizontal="center" vertical="center" wrapText="1"/>
    </xf>
    <xf numFmtId="0" fontId="0" fillId="0" borderId="12" xfId="0" applyBorder="1" applyAlignment="1">
      <alignment horizontal="center" vertical="center" wrapText="1"/>
    </xf>
    <xf numFmtId="0" fontId="0" fillId="0" borderId="32" xfId="0" applyBorder="1" applyAlignment="1">
      <alignment horizontal="center" vertical="center" wrapText="1"/>
    </xf>
    <xf numFmtId="0" fontId="0" fillId="0" borderId="13" xfId="0" applyBorder="1" applyAlignment="1">
      <alignment horizontal="center" vertical="center" wrapText="1"/>
    </xf>
    <xf numFmtId="0" fontId="5" fillId="0" borderId="0" xfId="0" applyFont="1" applyAlignment="1">
      <alignment horizontal="center" vertical="center" wrapText="1"/>
    </xf>
    <xf numFmtId="0" fontId="2" fillId="0" borderId="12" xfId="0" applyFont="1" applyBorder="1" applyAlignment="1">
      <alignment horizontal="left" vertical="center" wrapText="1"/>
    </xf>
    <xf numFmtId="0" fontId="2" fillId="0" borderId="32" xfId="0" applyFont="1" applyBorder="1" applyAlignment="1">
      <alignment horizontal="left" vertical="center" wrapText="1"/>
    </xf>
    <xf numFmtId="0" fontId="2" fillId="0" borderId="13" xfId="0" applyFont="1" applyBorder="1" applyAlignment="1">
      <alignment horizontal="left" vertical="center" wrapText="1"/>
    </xf>
    <xf numFmtId="0" fontId="0" fillId="4" borderId="1" xfId="0" applyFill="1" applyBorder="1" applyAlignment="1">
      <alignment horizontal="center" wrapText="1"/>
    </xf>
    <xf numFmtId="0" fontId="0" fillId="2" borderId="6" xfId="0" applyFill="1" applyBorder="1" applyAlignment="1">
      <alignment horizontal="center" wrapText="1"/>
    </xf>
    <xf numFmtId="0" fontId="0" fillId="2" borderId="7" xfId="0" applyFill="1" applyBorder="1" applyAlignment="1">
      <alignment horizontal="center" wrapText="1"/>
    </xf>
    <xf numFmtId="0" fontId="0" fillId="2" borderId="8" xfId="0" applyFill="1" applyBorder="1" applyAlignment="1">
      <alignment horizontal="center" wrapText="1"/>
    </xf>
    <xf numFmtId="0" fontId="0" fillId="2" borderId="31" xfId="0" applyFill="1" applyBorder="1" applyAlignment="1">
      <alignment horizontal="center" wrapText="1"/>
    </xf>
    <xf numFmtId="0" fontId="0" fillId="2" borderId="0" xfId="0" applyFill="1" applyAlignment="1">
      <alignment horizontal="center" wrapText="1"/>
    </xf>
    <xf numFmtId="0" fontId="0" fillId="2" borderId="29" xfId="0" applyFill="1" applyBorder="1" applyAlignment="1">
      <alignment horizontal="center" wrapText="1"/>
    </xf>
    <xf numFmtId="0" fontId="6" fillId="0" borderId="6" xfId="1" applyBorder="1" applyAlignment="1">
      <alignment horizontal="center" wrapText="1"/>
    </xf>
    <xf numFmtId="0" fontId="6" fillId="0" borderId="7" xfId="1" applyBorder="1" applyAlignment="1">
      <alignment horizontal="center" wrapText="1"/>
    </xf>
    <xf numFmtId="0" fontId="6" fillId="0" borderId="8" xfId="1" applyBorder="1" applyAlignment="1">
      <alignment horizontal="center" wrapText="1"/>
    </xf>
    <xf numFmtId="0" fontId="6" fillId="0" borderId="31" xfId="1" applyBorder="1" applyAlignment="1">
      <alignment horizontal="center" wrapText="1"/>
    </xf>
    <xf numFmtId="0" fontId="6" fillId="0" borderId="0" xfId="1" applyBorder="1" applyAlignment="1">
      <alignment horizontal="center" wrapText="1"/>
    </xf>
    <xf numFmtId="0" fontId="6" fillId="0" borderId="29" xfId="1" applyBorder="1" applyAlignment="1">
      <alignment horizontal="center" wrapText="1"/>
    </xf>
    <xf numFmtId="0" fontId="0" fillId="2" borderId="4" xfId="0" applyFill="1" applyBorder="1" applyAlignment="1">
      <alignment horizontal="center" wrapText="1"/>
    </xf>
    <xf numFmtId="0" fontId="0" fillId="2" borderId="18" xfId="0" applyFill="1"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31" xfId="0" applyBorder="1" applyAlignment="1">
      <alignment horizontal="center" wrapText="1"/>
    </xf>
    <xf numFmtId="0" fontId="0" fillId="0" borderId="0" xfId="0" applyAlignment="1">
      <alignment horizontal="center" wrapText="1"/>
    </xf>
    <xf numFmtId="0" fontId="0" fillId="0" borderId="29" xfId="0" applyBorder="1" applyAlignment="1">
      <alignment horizontal="center" wrapText="1"/>
    </xf>
    <xf numFmtId="0" fontId="0" fillId="4" borderId="35" xfId="0" applyFill="1" applyBorder="1" applyAlignment="1">
      <alignment horizontal="center" wrapText="1"/>
    </xf>
    <xf numFmtId="0" fontId="0" fillId="4" borderId="30" xfId="0" applyFill="1" applyBorder="1" applyAlignment="1">
      <alignment horizontal="center" wrapText="1"/>
    </xf>
    <xf numFmtId="0" fontId="0" fillId="4" borderId="36" xfId="0" applyFill="1" applyBorder="1" applyAlignment="1">
      <alignment horizontal="center" wrapText="1"/>
    </xf>
    <xf numFmtId="16" fontId="5" fillId="0" borderId="0" xfId="0" applyNumberFormat="1" applyFont="1" applyAlignment="1">
      <alignment horizontal="center" vertical="center"/>
    </xf>
    <xf numFmtId="0" fontId="5" fillId="0" borderId="0" xfId="0" applyFont="1" applyAlignment="1">
      <alignment horizontal="center" vertical="center"/>
    </xf>
    <xf numFmtId="0" fontId="0" fillId="3" borderId="1" xfId="0" applyFill="1" applyBorder="1" applyAlignment="1">
      <alignment horizontal="right"/>
    </xf>
    <xf numFmtId="0" fontId="0" fillId="3" borderId="19" xfId="0" applyFill="1" applyBorder="1" applyAlignment="1">
      <alignment horizontal="right"/>
    </xf>
    <xf numFmtId="0" fontId="6" fillId="2" borderId="4" xfId="1" applyFill="1" applyBorder="1" applyAlignment="1">
      <alignment horizontal="center" wrapText="1"/>
    </xf>
    <xf numFmtId="0" fontId="6" fillId="2" borderId="5" xfId="1" applyFill="1" applyBorder="1" applyAlignment="1">
      <alignment horizontal="center" wrapText="1"/>
    </xf>
    <xf numFmtId="0" fontId="6" fillId="2" borderId="4" xfId="1" applyFill="1" applyBorder="1" applyAlignment="1">
      <alignment horizontal="center" vertical="center" wrapText="1"/>
    </xf>
    <xf numFmtId="0" fontId="6" fillId="2" borderId="5" xfId="1" applyFill="1" applyBorder="1" applyAlignment="1">
      <alignment horizontal="center" vertical="center" wrapText="1"/>
    </xf>
    <xf numFmtId="0" fontId="0" fillId="4" borderId="21" xfId="0" applyFill="1" applyBorder="1" applyAlignment="1">
      <alignment horizontal="center" wrapText="1"/>
    </xf>
    <xf numFmtId="0" fontId="0" fillId="4" borderId="20" xfId="0" applyFill="1" applyBorder="1" applyAlignment="1">
      <alignment horizontal="center" wrapText="1"/>
    </xf>
    <xf numFmtId="0" fontId="0" fillId="4" borderId="22" xfId="0" applyFill="1" applyBorder="1" applyAlignment="1">
      <alignment horizontal="center" wrapText="1"/>
    </xf>
    <xf numFmtId="0" fontId="0" fillId="2" borderId="21" xfId="0" applyFill="1" applyBorder="1" applyAlignment="1">
      <alignment horizontal="center" wrapText="1"/>
    </xf>
    <xf numFmtId="0" fontId="0" fillId="2" borderId="20" xfId="0" applyFill="1" applyBorder="1" applyAlignment="1">
      <alignment horizontal="center" wrapText="1"/>
    </xf>
    <xf numFmtId="0" fontId="0" fillId="2" borderId="22" xfId="0" applyFill="1" applyBorder="1" applyAlignment="1">
      <alignment horizontal="center" wrapText="1"/>
    </xf>
    <xf numFmtId="0" fontId="0" fillId="2" borderId="33" xfId="0" applyFill="1" applyBorder="1" applyAlignment="1">
      <alignment horizontal="center" wrapText="1"/>
    </xf>
    <xf numFmtId="0" fontId="0" fillId="2" borderId="27" xfId="0" applyFill="1" applyBorder="1" applyAlignment="1">
      <alignment horizontal="center" wrapText="1"/>
    </xf>
    <xf numFmtId="0" fontId="0" fillId="2" borderId="34" xfId="0" applyFill="1" applyBorder="1" applyAlignment="1">
      <alignment horizont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28" xfId="0" applyFill="1" applyBorder="1" applyAlignment="1">
      <alignment horizontal="center" vertical="center" wrapText="1"/>
    </xf>
    <xf numFmtId="0" fontId="0" fillId="0" borderId="21" xfId="0" applyBorder="1" applyAlignment="1">
      <alignment horizontal="center" wrapText="1"/>
    </xf>
    <xf numFmtId="0" fontId="0" fillId="0" borderId="20" xfId="0" applyBorder="1" applyAlignment="1">
      <alignment horizontal="center" wrapText="1"/>
    </xf>
    <xf numFmtId="0" fontId="0" fillId="0" borderId="22"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0" fillId="0" borderId="17" xfId="0" applyBorder="1" applyAlignment="1">
      <alignment horizontal="center" wrapText="1"/>
    </xf>
    <xf numFmtId="0" fontId="0" fillId="2" borderId="15" xfId="0" applyFill="1" applyBorder="1" applyAlignment="1">
      <alignment horizontal="center" wrapText="1"/>
    </xf>
    <xf numFmtId="0" fontId="0" fillId="2" borderId="16" xfId="0" applyFill="1" applyBorder="1" applyAlignment="1">
      <alignment horizontal="center" wrapText="1"/>
    </xf>
    <xf numFmtId="0" fontId="0" fillId="2" borderId="17" xfId="0" applyFill="1" applyBorder="1" applyAlignment="1">
      <alignment horizontal="center" wrapText="1"/>
    </xf>
    <xf numFmtId="0" fontId="0" fillId="0" borderId="23" xfId="0" applyBorder="1" applyAlignment="1">
      <alignment horizontal="center" wrapText="1"/>
    </xf>
    <xf numFmtId="0" fontId="0" fillId="0" borderId="24" xfId="0" applyBorder="1" applyAlignment="1">
      <alignment horizontal="center" wrapText="1"/>
    </xf>
    <xf numFmtId="0" fontId="0" fillId="0" borderId="25" xfId="0" applyBorder="1" applyAlignment="1">
      <alignment horizontal="center" wrapText="1"/>
    </xf>
    <xf numFmtId="0" fontId="0" fillId="2" borderId="23" xfId="0" applyFill="1" applyBorder="1" applyAlignment="1">
      <alignment horizontal="center" wrapText="1"/>
    </xf>
    <xf numFmtId="0" fontId="0" fillId="2" borderId="24" xfId="0" applyFill="1" applyBorder="1" applyAlignment="1">
      <alignment horizontal="center" wrapText="1"/>
    </xf>
    <xf numFmtId="0" fontId="0" fillId="2" borderId="25" xfId="0" applyFill="1" applyBorder="1" applyAlignment="1">
      <alignment horizontal="center" wrapText="1"/>
    </xf>
    <xf numFmtId="0" fontId="0" fillId="2" borderId="23" xfId="0" applyFill="1" applyBorder="1" applyAlignment="1">
      <alignment horizontal="center"/>
    </xf>
    <xf numFmtId="0" fontId="0" fillId="2" borderId="24" xfId="0" applyFill="1" applyBorder="1" applyAlignment="1">
      <alignment horizontal="center"/>
    </xf>
    <xf numFmtId="0" fontId="0" fillId="2" borderId="25" xfId="0" applyFill="1" applyBorder="1" applyAlignment="1">
      <alignment horizont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4" borderId="35" xfId="0" applyFill="1" applyBorder="1" applyAlignment="1">
      <alignment horizontal="center"/>
    </xf>
    <xf numFmtId="0" fontId="0" fillId="4" borderId="30" xfId="0" applyFill="1" applyBorder="1" applyAlignment="1">
      <alignment horizontal="center"/>
    </xf>
    <xf numFmtId="0" fontId="0" fillId="4" borderId="36" xfId="0" applyFill="1" applyBorder="1" applyAlignment="1">
      <alignment horizontal="center"/>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edutech.nd.gov/training/topics/904" TargetMode="External"/><Relationship Id="rId1" Type="http://schemas.openxmlformats.org/officeDocument/2006/relationships/hyperlink" Target="mailto:fsnow@nd.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edutech.nd.gov/training/topics/909" TargetMode="External"/><Relationship Id="rId13" Type="http://schemas.openxmlformats.org/officeDocument/2006/relationships/hyperlink" Target="https://www.comptia.org/" TargetMode="External"/><Relationship Id="rId18" Type="http://schemas.openxmlformats.org/officeDocument/2006/relationships/hyperlink" Target="https://www.coursera.org/isc2" TargetMode="External"/><Relationship Id="rId3" Type="http://schemas.openxmlformats.org/officeDocument/2006/relationships/hyperlink" Target="https://www.edutech.nd.gov/training/topics/844" TargetMode="External"/><Relationship Id="rId21" Type="http://schemas.openxmlformats.org/officeDocument/2006/relationships/hyperlink" Target="https://live.paloaltonetworks.com/t5/certification/ct-p/Certification" TargetMode="External"/><Relationship Id="rId7" Type="http://schemas.openxmlformats.org/officeDocument/2006/relationships/hyperlink" Target="https://www.edutech.nd.gov/training/topics/913" TargetMode="External"/><Relationship Id="rId12" Type="http://schemas.openxmlformats.org/officeDocument/2006/relationships/hyperlink" Target="https://store.cde.nd.gov/product-catalog/product-details/?ProductId=1c30342f-eb3a-ee11-bdf4-000d3a13122a" TargetMode="External"/><Relationship Id="rId17" Type="http://schemas.openxmlformats.org/officeDocument/2006/relationships/hyperlink" Target="https://www.isaca.org/credentialing/cism?utm_source=google&amp;utm_medium=cpc&amp;utm_campaign=CertBAU&amp;utm_content=sem_CertBAU_certification-cism-na-product-google&amp;cid=sem_2006855&amp;Appeal=sem&amp;gad_source=1&amp;gclid=CjwKCAiA3aeqBhBzEiwAxFiOBqLh2DxRujj2Uk3wu14x7WD39vAG1opmZMiP-KyIprWoWUutxuMzvBoCf0IQAvD_BwE" TargetMode="External"/><Relationship Id="rId2" Type="http://schemas.openxmlformats.org/officeDocument/2006/relationships/hyperlink" Target="https://www.edutech.nd.gov/cs-resources" TargetMode="External"/><Relationship Id="rId16" Type="http://schemas.openxmlformats.org/officeDocument/2006/relationships/hyperlink" Target="https://www.isc2.org/certifications/cc" TargetMode="External"/><Relationship Id="rId20" Type="http://schemas.openxmlformats.org/officeDocument/2006/relationships/hyperlink" Target="https://www.infosecinstitute.com/courses/ethical-hacking-boot-camp/?utm_medium=ppc&amp;utm_campaign=bc%20hacking%20ethical%20hacker&amp;utm_source=google&amp;utm_content=667763204318&amp;utm_term=ethical%20hacking&amp;utm_medium=ppc&amp;utm_campaign=bc%20hacking-ethical%20hacker&amp;utm_source=google&amp;utm_content=667763204318&amp;utm_term=ethical%20hacking&amp;gad_source=1&amp;gclid=CjwKCAiA3aeqBhBzEiwAxFiOBuS2IMJoJmUAwfEbkoHNB9YfzXvAfmidtdgUBnl263Rf7T0HMWoMcBoCFkYQAvD_BwE" TargetMode="External"/><Relationship Id="rId1" Type="http://schemas.openxmlformats.org/officeDocument/2006/relationships/hyperlink" Target="https://www.nd.gov/dpi/sites/www/files/documents/Academic%20Support/CSCS2019.pdf" TargetMode="External"/><Relationship Id="rId6" Type="http://schemas.openxmlformats.org/officeDocument/2006/relationships/hyperlink" Target="https://www.edutech.nd.gov/training/topics/911" TargetMode="External"/><Relationship Id="rId11" Type="http://schemas.openxmlformats.org/officeDocument/2006/relationships/hyperlink" Target="https://www.edutech.nd.gov/training/topics/1049" TargetMode="External"/><Relationship Id="rId5" Type="http://schemas.openxmlformats.org/officeDocument/2006/relationships/hyperlink" Target="https://www.edutech.nd.gov/training/topics/914" TargetMode="External"/><Relationship Id="rId15" Type="http://schemas.openxmlformats.org/officeDocument/2006/relationships/hyperlink" Target="https://certiport.pearsonvue.com/Certifications/IC3/Digital-Literacy-Certification/Overview.aspx" TargetMode="External"/><Relationship Id="rId10" Type="http://schemas.openxmlformats.org/officeDocument/2006/relationships/hyperlink" Target="https://www.edutech.nd.gov/training/topics/907" TargetMode="External"/><Relationship Id="rId19" Type="http://schemas.openxmlformats.org/officeDocument/2006/relationships/hyperlink" Target="https://www.cisco.com/c/en/us/training-events/training-certifications/certifications.html" TargetMode="External"/><Relationship Id="rId4" Type="http://schemas.openxmlformats.org/officeDocument/2006/relationships/hyperlink" Target="https://www.edutech.nd.gov/training/topics/912" TargetMode="External"/><Relationship Id="rId9" Type="http://schemas.openxmlformats.org/officeDocument/2006/relationships/hyperlink" Target="https://www.edutech.nd.gov/training/topics/960" TargetMode="External"/><Relationship Id="rId14" Type="http://schemas.openxmlformats.org/officeDocument/2006/relationships/hyperlink" Target="https://www.giac.org/" TargetMode="External"/><Relationship Id="rId22" Type="http://schemas.openxmlformats.org/officeDocument/2006/relationships/hyperlink" Target="https://www.edutech.nd.gov/northdakotacitizensskillsfora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93306-1734-4DA0-B172-53F1E200356E}">
  <dimension ref="B1:B19"/>
  <sheetViews>
    <sheetView workbookViewId="0">
      <selection activeCell="B9" sqref="B9"/>
    </sheetView>
  </sheetViews>
  <sheetFormatPr defaultRowHeight="15" x14ac:dyDescent="0.25"/>
  <cols>
    <col min="2" max="2" width="100.7109375" style="1" customWidth="1"/>
  </cols>
  <sheetData>
    <row r="1" spans="2:2" x14ac:dyDescent="0.25">
      <c r="B1" s="43" t="s">
        <v>85</v>
      </c>
    </row>
    <row r="2" spans="2:2" x14ac:dyDescent="0.25">
      <c r="B2" s="43"/>
    </row>
    <row r="3" spans="2:2" ht="30" x14ac:dyDescent="0.25">
      <c r="B3" s="1" t="s">
        <v>77</v>
      </c>
    </row>
    <row r="5" spans="2:2" ht="75" x14ac:dyDescent="0.25">
      <c r="B5" s="1" t="s">
        <v>87</v>
      </c>
    </row>
    <row r="7" spans="2:2" ht="45" x14ac:dyDescent="0.25">
      <c r="B7" s="1" t="s">
        <v>88</v>
      </c>
    </row>
    <row r="9" spans="2:2" ht="30" x14ac:dyDescent="0.25">
      <c r="B9" s="1" t="s">
        <v>89</v>
      </c>
    </row>
    <row r="11" spans="2:2" ht="45" x14ac:dyDescent="0.25">
      <c r="B11" s="1" t="s">
        <v>73</v>
      </c>
    </row>
    <row r="13" spans="2:2" ht="45" x14ac:dyDescent="0.25">
      <c r="B13" s="1" t="s">
        <v>78</v>
      </c>
    </row>
    <row r="14" spans="2:2" x14ac:dyDescent="0.25">
      <c r="B14" s="44" t="s">
        <v>74</v>
      </c>
    </row>
    <row r="16" spans="2:2" ht="30" x14ac:dyDescent="0.25">
      <c r="B16" s="1" t="s">
        <v>75</v>
      </c>
    </row>
    <row r="17" spans="2:2" x14ac:dyDescent="0.25">
      <c r="B17" s="1" t="s">
        <v>72</v>
      </c>
    </row>
    <row r="18" spans="2:2" x14ac:dyDescent="0.25">
      <c r="B18" s="43" t="s">
        <v>70</v>
      </c>
    </row>
    <row r="19" spans="2:2" x14ac:dyDescent="0.25">
      <c r="B19" s="1" t="s">
        <v>71</v>
      </c>
    </row>
  </sheetData>
  <hyperlinks>
    <hyperlink ref="B1" location="Rubric!A1" display="JUMP TO THE RUBRIC" xr:uid="{9ACCF688-E6BD-4010-B0FB-838ECF51D3FA}"/>
    <hyperlink ref="B18" r:id="rId1" xr:uid="{6DB14D8B-B3E2-407F-827F-5C74DC126600}"/>
    <hyperlink ref="B14" r:id="rId2" xr:uid="{430DC39C-C1ED-48C9-95A1-39A9940AB7C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BB745-3E1B-4D6E-9386-76854CE2700F}">
  <dimension ref="A1:Y68"/>
  <sheetViews>
    <sheetView tabSelected="1" zoomScaleNormal="100" workbookViewId="0">
      <selection activeCell="C6" sqref="C6"/>
    </sheetView>
  </sheetViews>
  <sheetFormatPr defaultRowHeight="15" x14ac:dyDescent="0.25"/>
  <cols>
    <col min="1" max="2" width="15.7109375" customWidth="1"/>
    <col min="3" max="4" width="15.7109375" style="1" customWidth="1"/>
    <col min="5" max="6" width="8.7109375" style="1" customWidth="1"/>
    <col min="7" max="14" width="8.7109375" customWidth="1"/>
    <col min="15" max="18" width="8.7109375" style="1" customWidth="1"/>
    <col min="19" max="25" width="8.7109375" customWidth="1"/>
  </cols>
  <sheetData>
    <row r="1" spans="1:18" ht="18.75" x14ac:dyDescent="0.3">
      <c r="A1" s="13" t="s">
        <v>84</v>
      </c>
    </row>
    <row r="2" spans="1:18" x14ac:dyDescent="0.25">
      <c r="B2" t="s">
        <v>15</v>
      </c>
    </row>
    <row r="3" spans="1:18" x14ac:dyDescent="0.25">
      <c r="B3" t="s">
        <v>16</v>
      </c>
    </row>
    <row r="4" spans="1:18" x14ac:dyDescent="0.25">
      <c r="B4" t="s">
        <v>17</v>
      </c>
    </row>
    <row r="6" spans="1:18" ht="15.75" x14ac:dyDescent="0.25">
      <c r="B6" s="15" t="s">
        <v>27</v>
      </c>
      <c r="C6" s="41">
        <f>D24+D36+D48+D55+D68</f>
        <v>0</v>
      </c>
    </row>
    <row r="8" spans="1:18" x14ac:dyDescent="0.25">
      <c r="B8" s="14" t="s">
        <v>29</v>
      </c>
      <c r="C8" s="65" t="s">
        <v>49</v>
      </c>
      <c r="D8" s="66"/>
      <c r="E8" s="66"/>
    </row>
    <row r="9" spans="1:18" x14ac:dyDescent="0.25">
      <c r="B9" s="14"/>
      <c r="C9"/>
    </row>
    <row r="10" spans="1:18" x14ac:dyDescent="0.25">
      <c r="B10" s="38" t="s">
        <v>68</v>
      </c>
      <c r="C10"/>
    </row>
    <row r="11" spans="1:18" x14ac:dyDescent="0.25">
      <c r="B11" s="42" t="s">
        <v>69</v>
      </c>
      <c r="C11"/>
    </row>
    <row r="13" spans="1:18" ht="21.75" thickBot="1" x14ac:dyDescent="0.4">
      <c r="A13" s="30" t="s">
        <v>0</v>
      </c>
    </row>
    <row r="14" spans="1:18" ht="81.75" customHeight="1" thickBot="1" x14ac:dyDescent="0.3">
      <c r="B14" s="32" t="s">
        <v>33</v>
      </c>
      <c r="C14" s="45">
        <v>50</v>
      </c>
      <c r="D14" s="111" t="s">
        <v>34</v>
      </c>
      <c r="E14" s="124" t="s">
        <v>83</v>
      </c>
      <c r="F14" s="125"/>
      <c r="G14" s="126"/>
      <c r="H14" s="22"/>
      <c r="O14"/>
      <c r="P14"/>
      <c r="Q14"/>
      <c r="R14"/>
    </row>
    <row r="15" spans="1:18" ht="15" customHeight="1" thickBot="1" x14ac:dyDescent="0.3">
      <c r="A15" s="108" t="s">
        <v>32</v>
      </c>
      <c r="B15" s="27" t="s">
        <v>5</v>
      </c>
      <c r="C15" s="18" t="s">
        <v>6</v>
      </c>
      <c r="D15" s="112"/>
      <c r="E15" s="127"/>
      <c r="F15" s="128"/>
      <c r="G15" s="129"/>
      <c r="H15" s="1"/>
      <c r="O15"/>
      <c r="P15"/>
      <c r="Q15"/>
      <c r="R15"/>
    </row>
    <row r="16" spans="1:18" x14ac:dyDescent="0.25">
      <c r="A16" s="108"/>
      <c r="B16" s="20"/>
      <c r="C16" s="20"/>
      <c r="D16" s="35"/>
      <c r="E16" s="115"/>
      <c r="F16" s="116"/>
      <c r="G16" s="117"/>
      <c r="H16" s="22"/>
      <c r="I16" s="46"/>
      <c r="O16"/>
      <c r="P16"/>
      <c r="Q16"/>
      <c r="R16"/>
    </row>
    <row r="17" spans="1:20" x14ac:dyDescent="0.25">
      <c r="A17" s="108"/>
      <c r="B17" s="47"/>
      <c r="C17" s="47"/>
      <c r="D17" s="48">
        <f>D16/C14</f>
        <v>0</v>
      </c>
      <c r="E17" s="70">
        <f>E16/C14</f>
        <v>0</v>
      </c>
      <c r="F17" s="71"/>
      <c r="G17" s="72"/>
      <c r="H17" s="22"/>
      <c r="I17" s="46"/>
      <c r="O17"/>
      <c r="P17"/>
      <c r="Q17"/>
      <c r="R17"/>
    </row>
    <row r="18" spans="1:20" x14ac:dyDescent="0.25">
      <c r="A18" s="108"/>
      <c r="B18" s="4" t="s">
        <v>1</v>
      </c>
      <c r="C18" s="4">
        <v>1</v>
      </c>
      <c r="D18" s="11">
        <f>IF(AND($D$17&gt;0,$D$17&lt;0.2),1,0)</f>
        <v>0</v>
      </c>
      <c r="E18" s="118">
        <f>IF(AND($E$17&gt;0,$E$17&lt;0.2),1,0)</f>
        <v>0</v>
      </c>
      <c r="F18" s="119"/>
      <c r="G18" s="120"/>
      <c r="H18" s="22"/>
      <c r="O18"/>
      <c r="P18"/>
      <c r="Q18"/>
      <c r="R18"/>
    </row>
    <row r="19" spans="1:20" x14ac:dyDescent="0.25">
      <c r="A19" s="108"/>
      <c r="B19" s="6" t="s">
        <v>2</v>
      </c>
      <c r="C19" s="6">
        <v>2</v>
      </c>
      <c r="D19" s="12">
        <f>IF(AND($D$17&gt;=0.2,$D$17&lt;0.4),2,0)</f>
        <v>0</v>
      </c>
      <c r="E19" s="118">
        <f>IF(AND($E$17&gt;=0.2,$E$17&lt;0.4),2,0)</f>
        <v>0</v>
      </c>
      <c r="F19" s="119"/>
      <c r="G19" s="120"/>
      <c r="H19" s="22"/>
      <c r="O19"/>
      <c r="P19"/>
      <c r="Q19"/>
      <c r="R19"/>
    </row>
    <row r="20" spans="1:20" x14ac:dyDescent="0.25">
      <c r="A20" s="108"/>
      <c r="B20" s="6" t="s">
        <v>3</v>
      </c>
      <c r="C20" s="6">
        <v>3</v>
      </c>
      <c r="D20" s="12">
        <f>IF(AND($D$17&gt;=0.4,$D$17&lt;0.6),3,0)</f>
        <v>0</v>
      </c>
      <c r="E20" s="118">
        <f>IF(AND($E$17&gt;=0.4,$E$17&lt;0.6),3,0)</f>
        <v>0</v>
      </c>
      <c r="F20" s="119"/>
      <c r="G20" s="120"/>
      <c r="H20" s="22"/>
      <c r="O20"/>
      <c r="P20"/>
      <c r="Q20"/>
      <c r="R20"/>
    </row>
    <row r="21" spans="1:20" x14ac:dyDescent="0.25">
      <c r="A21" s="108"/>
      <c r="B21" s="6" t="s">
        <v>4</v>
      </c>
      <c r="C21" s="6">
        <v>4</v>
      </c>
      <c r="D21" s="12">
        <f>IF(AND($D$17&gt;=0.6,$D$17&lt;0.8),4,0)</f>
        <v>0</v>
      </c>
      <c r="E21" s="118">
        <f>IF(AND($E$17&gt;=0.6,$E$17&lt;0.8),4,0)</f>
        <v>0</v>
      </c>
      <c r="F21" s="119"/>
      <c r="G21" s="120"/>
      <c r="H21" s="22"/>
      <c r="O21"/>
      <c r="P21"/>
      <c r="Q21"/>
      <c r="R21"/>
    </row>
    <row r="22" spans="1:20" x14ac:dyDescent="0.25">
      <c r="A22" s="108"/>
      <c r="B22" s="6" t="s">
        <v>30</v>
      </c>
      <c r="C22" s="6">
        <v>5</v>
      </c>
      <c r="D22" s="11">
        <f>IF($D$17&gt;0.8,5,0)</f>
        <v>0</v>
      </c>
      <c r="E22" s="118">
        <f>IF($E$17&gt;0.8,5,0)</f>
        <v>0</v>
      </c>
      <c r="F22" s="119"/>
      <c r="G22" s="120"/>
      <c r="H22" s="22"/>
      <c r="O22"/>
      <c r="P22"/>
      <c r="Q22"/>
      <c r="R22"/>
    </row>
    <row r="23" spans="1:20" ht="15.75" thickBot="1" x14ac:dyDescent="0.3">
      <c r="A23" s="108"/>
      <c r="B23" s="109" t="s">
        <v>28</v>
      </c>
      <c r="C23" s="110"/>
      <c r="D23" s="60">
        <f>SUM(D18:D22)</f>
        <v>0</v>
      </c>
      <c r="E23" s="121">
        <f>SUM(E18:E22)</f>
        <v>0</v>
      </c>
      <c r="F23" s="122"/>
      <c r="G23" s="123"/>
      <c r="H23" s="22"/>
      <c r="O23"/>
      <c r="P23"/>
      <c r="Q23"/>
      <c r="R23"/>
    </row>
    <row r="24" spans="1:20" ht="21.75" thickBot="1" x14ac:dyDescent="0.3">
      <c r="A24" s="23"/>
      <c r="B24" s="21"/>
      <c r="C24" s="61" t="s">
        <v>27</v>
      </c>
      <c r="D24" s="62">
        <f>SUM(D23:G23)</f>
        <v>0</v>
      </c>
      <c r="E24" s="22"/>
      <c r="F24" s="22"/>
      <c r="G24" s="22"/>
      <c r="H24" s="22"/>
      <c r="O24"/>
      <c r="P24"/>
      <c r="Q24"/>
      <c r="R24"/>
    </row>
    <row r="25" spans="1:20" ht="15.75" thickBot="1" x14ac:dyDescent="0.3">
      <c r="B25" s="21"/>
      <c r="C25" s="21"/>
      <c r="D25" s="22"/>
      <c r="E25" s="22"/>
      <c r="F25" s="22"/>
      <c r="G25" s="22"/>
      <c r="H25" s="22"/>
      <c r="I25" s="22"/>
      <c r="J25" s="22"/>
      <c r="K25" s="22"/>
      <c r="L25" s="22"/>
      <c r="M25" s="22"/>
      <c r="N25" s="22"/>
      <c r="O25" s="22"/>
      <c r="P25" s="22"/>
      <c r="Q25" s="22"/>
      <c r="R25" s="22"/>
      <c r="S25" s="22"/>
      <c r="T25" s="22"/>
    </row>
    <row r="26" spans="1:20" ht="70.5" customHeight="1" thickBot="1" x14ac:dyDescent="0.3">
      <c r="B26" s="32" t="s">
        <v>33</v>
      </c>
      <c r="C26" s="49">
        <v>10</v>
      </c>
      <c r="D26" s="113" t="s">
        <v>34</v>
      </c>
      <c r="E26" s="76" t="s">
        <v>79</v>
      </c>
      <c r="F26" s="77"/>
      <c r="G26" s="77"/>
      <c r="H26" s="78"/>
      <c r="I26" s="73" t="s">
        <v>80</v>
      </c>
      <c r="J26" s="74"/>
      <c r="K26" s="74"/>
      <c r="L26" s="75"/>
      <c r="M26" s="76" t="s">
        <v>81</v>
      </c>
      <c r="N26" s="77"/>
      <c r="O26" s="77"/>
      <c r="P26" s="78"/>
      <c r="Q26" s="73" t="s">
        <v>82</v>
      </c>
      <c r="R26" s="74"/>
      <c r="S26" s="74"/>
      <c r="T26" s="75"/>
    </row>
    <row r="27" spans="1:20" ht="15.75" thickBot="1" x14ac:dyDescent="0.3">
      <c r="A27" s="107" t="s">
        <v>31</v>
      </c>
      <c r="B27" s="27" t="s">
        <v>5</v>
      </c>
      <c r="C27" s="28" t="s">
        <v>6</v>
      </c>
      <c r="D27" s="114"/>
      <c r="E27" s="34" t="s">
        <v>7</v>
      </c>
      <c r="F27" s="2" t="s">
        <v>8</v>
      </c>
      <c r="G27" s="2" t="s">
        <v>9</v>
      </c>
      <c r="H27" s="2" t="s">
        <v>35</v>
      </c>
      <c r="I27" s="11" t="s">
        <v>7</v>
      </c>
      <c r="J27" s="11" t="s">
        <v>8</v>
      </c>
      <c r="K27" s="11" t="s">
        <v>9</v>
      </c>
      <c r="L27" s="11" t="s">
        <v>35</v>
      </c>
      <c r="M27" s="2" t="s">
        <v>7</v>
      </c>
      <c r="N27" s="2" t="s">
        <v>8</v>
      </c>
      <c r="O27" s="2" t="s">
        <v>9</v>
      </c>
      <c r="P27" s="2" t="s">
        <v>35</v>
      </c>
      <c r="Q27" s="11" t="s">
        <v>7</v>
      </c>
      <c r="R27" s="11" t="s">
        <v>8</v>
      </c>
      <c r="S27" s="11" t="s">
        <v>9</v>
      </c>
      <c r="T27" s="11" t="s">
        <v>35</v>
      </c>
    </row>
    <row r="28" spans="1:20" x14ac:dyDescent="0.25">
      <c r="A28" s="108"/>
      <c r="B28" s="20"/>
      <c r="C28" s="20"/>
      <c r="D28" s="33">
        <v>0</v>
      </c>
      <c r="E28" s="26">
        <v>0</v>
      </c>
      <c r="F28" s="26">
        <v>0</v>
      </c>
      <c r="G28" s="26">
        <v>0</v>
      </c>
      <c r="H28" s="26">
        <v>0</v>
      </c>
      <c r="I28" s="26">
        <v>0</v>
      </c>
      <c r="J28" s="26">
        <v>0</v>
      </c>
      <c r="K28" s="26">
        <v>0</v>
      </c>
      <c r="L28" s="26">
        <v>0</v>
      </c>
      <c r="M28" s="26">
        <v>0</v>
      </c>
      <c r="N28" s="26">
        <v>0</v>
      </c>
      <c r="O28" s="26">
        <v>0</v>
      </c>
      <c r="P28" s="26">
        <v>0</v>
      </c>
      <c r="Q28" s="26">
        <v>0</v>
      </c>
      <c r="R28" s="26">
        <v>0</v>
      </c>
      <c r="S28" s="26">
        <v>0</v>
      </c>
      <c r="T28" s="26">
        <v>0</v>
      </c>
    </row>
    <row r="29" spans="1:20" x14ac:dyDescent="0.25">
      <c r="A29" s="108"/>
      <c r="B29" s="47"/>
      <c r="C29" s="47"/>
      <c r="D29" s="51">
        <f>D28/$C$26</f>
        <v>0</v>
      </c>
      <c r="E29" s="51">
        <f t="shared" ref="E29:T29" si="0">E28/$C$26</f>
        <v>0</v>
      </c>
      <c r="F29" s="51">
        <f t="shared" si="0"/>
        <v>0</v>
      </c>
      <c r="G29" s="51">
        <f t="shared" si="0"/>
        <v>0</v>
      </c>
      <c r="H29" s="51">
        <f t="shared" si="0"/>
        <v>0</v>
      </c>
      <c r="I29" s="51">
        <f t="shared" si="0"/>
        <v>0</v>
      </c>
      <c r="J29" s="51">
        <f t="shared" si="0"/>
        <v>0</v>
      </c>
      <c r="K29" s="51">
        <f t="shared" si="0"/>
        <v>0</v>
      </c>
      <c r="L29" s="51">
        <f t="shared" si="0"/>
        <v>0</v>
      </c>
      <c r="M29" s="51">
        <f t="shared" si="0"/>
        <v>0</v>
      </c>
      <c r="N29" s="51">
        <f t="shared" si="0"/>
        <v>0</v>
      </c>
      <c r="O29" s="51">
        <f t="shared" si="0"/>
        <v>0</v>
      </c>
      <c r="P29" s="51">
        <f t="shared" si="0"/>
        <v>0</v>
      </c>
      <c r="Q29" s="51">
        <f t="shared" si="0"/>
        <v>0</v>
      </c>
      <c r="R29" s="51">
        <f t="shared" si="0"/>
        <v>0</v>
      </c>
      <c r="S29" s="51">
        <f t="shared" si="0"/>
        <v>0</v>
      </c>
      <c r="T29" s="53">
        <f t="shared" si="0"/>
        <v>0</v>
      </c>
    </row>
    <row r="30" spans="1:20" x14ac:dyDescent="0.25">
      <c r="A30" s="108"/>
      <c r="B30" s="4" t="s">
        <v>1</v>
      </c>
      <c r="C30" s="4">
        <v>1</v>
      </c>
      <c r="D30" s="29">
        <f>IF(AND(D$29&gt;0,D$29&lt;0.2),1,0)</f>
        <v>0</v>
      </c>
      <c r="E30" s="52">
        <f t="shared" ref="E30:T30" si="1">IF(AND(E$29&gt;0,E$29&lt;0.2),1,0)</f>
        <v>0</v>
      </c>
      <c r="F30" s="52">
        <f t="shared" si="1"/>
        <v>0</v>
      </c>
      <c r="G30" s="52">
        <f t="shared" si="1"/>
        <v>0</v>
      </c>
      <c r="H30" s="52">
        <f t="shared" si="1"/>
        <v>0</v>
      </c>
      <c r="I30" s="29">
        <f t="shared" si="1"/>
        <v>0</v>
      </c>
      <c r="J30" s="29">
        <f t="shared" si="1"/>
        <v>0</v>
      </c>
      <c r="K30" s="29">
        <f t="shared" si="1"/>
        <v>0</v>
      </c>
      <c r="L30" s="29">
        <f t="shared" si="1"/>
        <v>0</v>
      </c>
      <c r="M30" s="52">
        <f t="shared" si="1"/>
        <v>0</v>
      </c>
      <c r="N30" s="52">
        <f t="shared" si="1"/>
        <v>0</v>
      </c>
      <c r="O30" s="52">
        <f t="shared" si="1"/>
        <v>0</v>
      </c>
      <c r="P30" s="52">
        <f t="shared" si="1"/>
        <v>0</v>
      </c>
      <c r="Q30" s="29">
        <f t="shared" si="1"/>
        <v>0</v>
      </c>
      <c r="R30" s="29">
        <f t="shared" si="1"/>
        <v>0</v>
      </c>
      <c r="S30" s="29">
        <f t="shared" si="1"/>
        <v>0</v>
      </c>
      <c r="T30" s="12">
        <f t="shared" si="1"/>
        <v>0</v>
      </c>
    </row>
    <row r="31" spans="1:20" x14ac:dyDescent="0.25">
      <c r="A31" s="108"/>
      <c r="B31" s="6" t="s">
        <v>2</v>
      </c>
      <c r="C31" s="6">
        <v>2</v>
      </c>
      <c r="D31" s="29">
        <f>IF(AND(D$29&gt;=0.2,D$29&lt;0.4),2,0)</f>
        <v>0</v>
      </c>
      <c r="E31" s="52">
        <f t="shared" ref="E31:T31" si="2">IF(AND(E$29&gt;=0.2,E$29&lt;0.4),2,0)</f>
        <v>0</v>
      </c>
      <c r="F31" s="52">
        <f t="shared" si="2"/>
        <v>0</v>
      </c>
      <c r="G31" s="52">
        <f t="shared" si="2"/>
        <v>0</v>
      </c>
      <c r="H31" s="52">
        <f t="shared" si="2"/>
        <v>0</v>
      </c>
      <c r="I31" s="29">
        <f t="shared" si="2"/>
        <v>0</v>
      </c>
      <c r="J31" s="29">
        <f t="shared" si="2"/>
        <v>0</v>
      </c>
      <c r="K31" s="29">
        <f t="shared" si="2"/>
        <v>0</v>
      </c>
      <c r="L31" s="29">
        <f t="shared" si="2"/>
        <v>0</v>
      </c>
      <c r="M31" s="52">
        <f t="shared" si="2"/>
        <v>0</v>
      </c>
      <c r="N31" s="52">
        <f t="shared" si="2"/>
        <v>0</v>
      </c>
      <c r="O31" s="52">
        <f t="shared" si="2"/>
        <v>0</v>
      </c>
      <c r="P31" s="52">
        <f t="shared" si="2"/>
        <v>0</v>
      </c>
      <c r="Q31" s="29">
        <f t="shared" si="2"/>
        <v>0</v>
      </c>
      <c r="R31" s="29">
        <f t="shared" si="2"/>
        <v>0</v>
      </c>
      <c r="S31" s="29">
        <f t="shared" si="2"/>
        <v>0</v>
      </c>
      <c r="T31" s="11">
        <f t="shared" si="2"/>
        <v>0</v>
      </c>
    </row>
    <row r="32" spans="1:20" x14ac:dyDescent="0.25">
      <c r="A32" s="108"/>
      <c r="B32" s="6" t="s">
        <v>3</v>
      </c>
      <c r="C32" s="6">
        <v>3</v>
      </c>
      <c r="D32" s="29">
        <f>IF(AND(D$29&gt;=0.4,D$29&lt;0.6),3,0)</f>
        <v>0</v>
      </c>
      <c r="E32" s="52">
        <f t="shared" ref="E32:T32" si="3">IF(AND(E$29&gt;=0.4,E$29&lt;0.6),3,0)</f>
        <v>0</v>
      </c>
      <c r="F32" s="52">
        <f t="shared" si="3"/>
        <v>0</v>
      </c>
      <c r="G32" s="52">
        <f t="shared" si="3"/>
        <v>0</v>
      </c>
      <c r="H32" s="52">
        <f t="shared" si="3"/>
        <v>0</v>
      </c>
      <c r="I32" s="29">
        <f t="shared" si="3"/>
        <v>0</v>
      </c>
      <c r="J32" s="29">
        <f t="shared" si="3"/>
        <v>0</v>
      </c>
      <c r="K32" s="29">
        <f t="shared" si="3"/>
        <v>0</v>
      </c>
      <c r="L32" s="29">
        <f t="shared" si="3"/>
        <v>0</v>
      </c>
      <c r="M32" s="52">
        <f t="shared" si="3"/>
        <v>0</v>
      </c>
      <c r="N32" s="52">
        <f t="shared" si="3"/>
        <v>0</v>
      </c>
      <c r="O32" s="52">
        <f t="shared" si="3"/>
        <v>0</v>
      </c>
      <c r="P32" s="52">
        <f t="shared" si="3"/>
        <v>0</v>
      </c>
      <c r="Q32" s="29">
        <f t="shared" si="3"/>
        <v>0</v>
      </c>
      <c r="R32" s="29">
        <f t="shared" si="3"/>
        <v>0</v>
      </c>
      <c r="S32" s="29">
        <f t="shared" si="3"/>
        <v>0</v>
      </c>
      <c r="T32" s="11">
        <f t="shared" si="3"/>
        <v>0</v>
      </c>
    </row>
    <row r="33" spans="1:20" x14ac:dyDescent="0.25">
      <c r="A33" s="108"/>
      <c r="B33" s="6" t="s">
        <v>4</v>
      </c>
      <c r="C33" s="6">
        <v>4</v>
      </c>
      <c r="D33" s="29">
        <f>IF(AND(D$29&gt;=0.6,D$29&lt;0.8),4,0)</f>
        <v>0</v>
      </c>
      <c r="E33" s="52">
        <f t="shared" ref="E33:T33" si="4">IF(AND(E$29&gt;=0.6,E$29&lt;0.8),4,0)</f>
        <v>0</v>
      </c>
      <c r="F33" s="52">
        <f t="shared" si="4"/>
        <v>0</v>
      </c>
      <c r="G33" s="52">
        <f t="shared" si="4"/>
        <v>0</v>
      </c>
      <c r="H33" s="52">
        <f t="shared" si="4"/>
        <v>0</v>
      </c>
      <c r="I33" s="29">
        <f t="shared" si="4"/>
        <v>0</v>
      </c>
      <c r="J33" s="29">
        <f t="shared" si="4"/>
        <v>0</v>
      </c>
      <c r="K33" s="29">
        <f t="shared" si="4"/>
        <v>0</v>
      </c>
      <c r="L33" s="29">
        <f t="shared" si="4"/>
        <v>0</v>
      </c>
      <c r="M33" s="52">
        <f t="shared" si="4"/>
        <v>0</v>
      </c>
      <c r="N33" s="52">
        <f t="shared" si="4"/>
        <v>0</v>
      </c>
      <c r="O33" s="52">
        <f t="shared" si="4"/>
        <v>0</v>
      </c>
      <c r="P33" s="52">
        <f t="shared" si="4"/>
        <v>0</v>
      </c>
      <c r="Q33" s="29">
        <f t="shared" si="4"/>
        <v>0</v>
      </c>
      <c r="R33" s="29">
        <f t="shared" si="4"/>
        <v>0</v>
      </c>
      <c r="S33" s="29">
        <f t="shared" si="4"/>
        <v>0</v>
      </c>
      <c r="T33" s="11">
        <f t="shared" si="4"/>
        <v>0</v>
      </c>
    </row>
    <row r="34" spans="1:20" x14ac:dyDescent="0.25">
      <c r="A34" s="108"/>
      <c r="B34" s="31" t="s">
        <v>30</v>
      </c>
      <c r="C34" s="31">
        <v>5</v>
      </c>
      <c r="D34" s="29">
        <f>IF(D$29&gt;=0.8,5,0)</f>
        <v>0</v>
      </c>
      <c r="E34" s="52">
        <f t="shared" ref="E34:T34" si="5">IF(E$29&gt;=0.8,5,0)</f>
        <v>0</v>
      </c>
      <c r="F34" s="52">
        <f t="shared" si="5"/>
        <v>0</v>
      </c>
      <c r="G34" s="52">
        <f t="shared" si="5"/>
        <v>0</v>
      </c>
      <c r="H34" s="52">
        <f t="shared" si="5"/>
        <v>0</v>
      </c>
      <c r="I34" s="29">
        <f t="shared" si="5"/>
        <v>0</v>
      </c>
      <c r="J34" s="29">
        <f t="shared" si="5"/>
        <v>0</v>
      </c>
      <c r="K34" s="29">
        <f t="shared" si="5"/>
        <v>0</v>
      </c>
      <c r="L34" s="29">
        <f t="shared" si="5"/>
        <v>0</v>
      </c>
      <c r="M34" s="52">
        <f t="shared" si="5"/>
        <v>0</v>
      </c>
      <c r="N34" s="52">
        <f t="shared" si="5"/>
        <v>0</v>
      </c>
      <c r="O34" s="52">
        <f t="shared" si="5"/>
        <v>0</v>
      </c>
      <c r="P34" s="52">
        <f t="shared" si="5"/>
        <v>0</v>
      </c>
      <c r="Q34" s="29">
        <f t="shared" si="5"/>
        <v>0</v>
      </c>
      <c r="R34" s="29">
        <f t="shared" si="5"/>
        <v>0</v>
      </c>
      <c r="S34" s="29">
        <f t="shared" si="5"/>
        <v>0</v>
      </c>
      <c r="T34" s="11">
        <f t="shared" si="5"/>
        <v>0</v>
      </c>
    </row>
    <row r="35" spans="1:20" ht="15.75" thickBot="1" x14ac:dyDescent="0.3">
      <c r="A35" s="108"/>
      <c r="B35" s="109" t="s">
        <v>28</v>
      </c>
      <c r="C35" s="110"/>
      <c r="D35" s="19">
        <f>SUM(D30:D34)</f>
        <v>0</v>
      </c>
      <c r="E35" s="50">
        <f t="shared" ref="E35:T35" si="6">SUM(E30:E34)</f>
        <v>0</v>
      </c>
      <c r="F35" s="50">
        <f t="shared" si="6"/>
        <v>0</v>
      </c>
      <c r="G35" s="50">
        <f t="shared" si="6"/>
        <v>0</v>
      </c>
      <c r="H35" s="50">
        <f t="shared" si="6"/>
        <v>0</v>
      </c>
      <c r="I35" s="12">
        <f t="shared" si="6"/>
        <v>0</v>
      </c>
      <c r="J35" s="12">
        <f t="shared" si="6"/>
        <v>0</v>
      </c>
      <c r="K35" s="12">
        <f t="shared" si="6"/>
        <v>0</v>
      </c>
      <c r="L35" s="12">
        <f t="shared" si="6"/>
        <v>0</v>
      </c>
      <c r="M35" s="50">
        <f t="shared" si="6"/>
        <v>0</v>
      </c>
      <c r="N35" s="50">
        <f t="shared" si="6"/>
        <v>0</v>
      </c>
      <c r="O35" s="50">
        <f t="shared" si="6"/>
        <v>0</v>
      </c>
      <c r="P35" s="50">
        <f t="shared" si="6"/>
        <v>0</v>
      </c>
      <c r="Q35" s="12">
        <f t="shared" si="6"/>
        <v>0</v>
      </c>
      <c r="R35" s="12">
        <f t="shared" si="6"/>
        <v>0</v>
      </c>
      <c r="S35" s="12">
        <f t="shared" si="6"/>
        <v>0</v>
      </c>
      <c r="T35" s="12">
        <f t="shared" si="6"/>
        <v>0</v>
      </c>
    </row>
    <row r="36" spans="1:20" ht="21.75" thickBot="1" x14ac:dyDescent="0.3">
      <c r="A36" s="23"/>
      <c r="B36" s="21"/>
      <c r="C36" s="61" t="s">
        <v>27</v>
      </c>
      <c r="D36" s="62">
        <f>SUM(D35:T35)</f>
        <v>0</v>
      </c>
      <c r="E36" s="22"/>
      <c r="F36" s="22"/>
      <c r="G36" s="22"/>
      <c r="H36" s="22"/>
      <c r="I36" s="22"/>
      <c r="J36" s="22"/>
      <c r="K36" s="22"/>
      <c r="L36" s="22"/>
      <c r="M36" s="22"/>
      <c r="N36" s="22"/>
      <c r="O36" s="22"/>
      <c r="P36" s="22"/>
      <c r="Q36" s="22"/>
      <c r="R36" s="22"/>
      <c r="S36" s="22"/>
      <c r="T36" s="22"/>
    </row>
    <row r="37" spans="1:20" ht="21.75" thickBot="1" x14ac:dyDescent="0.3">
      <c r="A37" s="23"/>
      <c r="B37" s="21"/>
      <c r="C37" s="21"/>
      <c r="D37" s="22"/>
      <c r="E37" s="22"/>
      <c r="F37" s="22"/>
      <c r="G37" s="22"/>
      <c r="H37" s="22"/>
      <c r="I37" s="22"/>
      <c r="J37" s="22"/>
      <c r="K37" s="22"/>
      <c r="L37" s="22"/>
      <c r="M37" s="22"/>
      <c r="N37" s="22"/>
      <c r="O37" s="22"/>
      <c r="P37" s="22"/>
      <c r="Q37" s="22"/>
      <c r="R37" s="22"/>
      <c r="S37" s="22"/>
      <c r="T37" s="22"/>
    </row>
    <row r="38" spans="1:20" ht="70.5" customHeight="1" thickBot="1" x14ac:dyDescent="0.3">
      <c r="B38" s="32" t="s">
        <v>33</v>
      </c>
      <c r="C38" s="49">
        <v>10</v>
      </c>
      <c r="D38" s="113" t="s">
        <v>34</v>
      </c>
      <c r="E38" s="76" t="s">
        <v>79</v>
      </c>
      <c r="F38" s="77"/>
      <c r="G38" s="77"/>
      <c r="H38" s="78"/>
      <c r="I38" s="73" t="s">
        <v>80</v>
      </c>
      <c r="J38" s="74"/>
      <c r="K38" s="74"/>
      <c r="L38" s="75"/>
      <c r="M38" s="76" t="s">
        <v>81</v>
      </c>
      <c r="N38" s="77"/>
      <c r="O38" s="77"/>
      <c r="P38" s="78"/>
      <c r="Q38" s="73" t="s">
        <v>82</v>
      </c>
      <c r="R38" s="74"/>
      <c r="S38" s="74"/>
      <c r="T38" s="75"/>
    </row>
    <row r="39" spans="1:20" ht="15.75" thickBot="1" x14ac:dyDescent="0.3">
      <c r="A39" s="107" t="s">
        <v>36</v>
      </c>
      <c r="B39" s="27" t="s">
        <v>5</v>
      </c>
      <c r="C39" s="28" t="s">
        <v>6</v>
      </c>
      <c r="D39" s="114"/>
      <c r="E39" s="34" t="s">
        <v>7</v>
      </c>
      <c r="F39" s="2" t="s">
        <v>8</v>
      </c>
      <c r="G39" s="2" t="s">
        <v>9</v>
      </c>
      <c r="H39" s="2" t="s">
        <v>35</v>
      </c>
      <c r="I39" s="11" t="s">
        <v>7</v>
      </c>
      <c r="J39" s="11" t="s">
        <v>8</v>
      </c>
      <c r="K39" s="11" t="s">
        <v>9</v>
      </c>
      <c r="L39" s="11" t="s">
        <v>35</v>
      </c>
      <c r="M39" s="2" t="s">
        <v>7</v>
      </c>
      <c r="N39" s="2" t="s">
        <v>8</v>
      </c>
      <c r="O39" s="2" t="s">
        <v>9</v>
      </c>
      <c r="P39" s="2" t="s">
        <v>35</v>
      </c>
      <c r="Q39" s="11" t="s">
        <v>7</v>
      </c>
      <c r="R39" s="11" t="s">
        <v>8</v>
      </c>
      <c r="S39" s="11" t="s">
        <v>9</v>
      </c>
      <c r="T39" s="11" t="s">
        <v>35</v>
      </c>
    </row>
    <row r="40" spans="1:20" x14ac:dyDescent="0.25">
      <c r="A40" s="108"/>
      <c r="B40" s="20"/>
      <c r="C40" s="20"/>
      <c r="D40" s="33"/>
      <c r="E40" s="26"/>
      <c r="F40" s="26"/>
      <c r="G40" s="26"/>
      <c r="H40" s="26"/>
      <c r="I40" s="26"/>
      <c r="J40" s="26"/>
      <c r="K40" s="26"/>
      <c r="L40" s="26"/>
      <c r="M40" s="26"/>
      <c r="N40" s="26"/>
      <c r="O40" s="26"/>
      <c r="P40" s="26"/>
      <c r="Q40" s="26"/>
      <c r="R40" s="26"/>
      <c r="S40" s="26"/>
      <c r="T40" s="26"/>
    </row>
    <row r="41" spans="1:20" x14ac:dyDescent="0.25">
      <c r="A41" s="108"/>
      <c r="B41" s="47"/>
      <c r="C41" s="47"/>
      <c r="D41" s="51">
        <f>D40/$C$38</f>
        <v>0</v>
      </c>
      <c r="E41" s="56">
        <f t="shared" ref="E41:T41" si="7">E40/$C$38</f>
        <v>0</v>
      </c>
      <c r="F41" s="56">
        <f t="shared" si="7"/>
        <v>0</v>
      </c>
      <c r="G41" s="56">
        <f t="shared" si="7"/>
        <v>0</v>
      </c>
      <c r="H41" s="56">
        <f t="shared" si="7"/>
        <v>0</v>
      </c>
      <c r="I41" s="51">
        <f t="shared" si="7"/>
        <v>0</v>
      </c>
      <c r="J41" s="51">
        <f t="shared" si="7"/>
        <v>0</v>
      </c>
      <c r="K41" s="51">
        <f t="shared" si="7"/>
        <v>0</v>
      </c>
      <c r="L41" s="51">
        <f t="shared" si="7"/>
        <v>0</v>
      </c>
      <c r="M41" s="56">
        <f t="shared" si="7"/>
        <v>0</v>
      </c>
      <c r="N41" s="56">
        <f t="shared" si="7"/>
        <v>0</v>
      </c>
      <c r="O41" s="56">
        <f t="shared" si="7"/>
        <v>0</v>
      </c>
      <c r="P41" s="56">
        <f t="shared" si="7"/>
        <v>0</v>
      </c>
      <c r="Q41" s="51">
        <f t="shared" si="7"/>
        <v>0</v>
      </c>
      <c r="R41" s="51">
        <f t="shared" si="7"/>
        <v>0</v>
      </c>
      <c r="S41" s="51">
        <f t="shared" si="7"/>
        <v>0</v>
      </c>
      <c r="T41" s="48">
        <f t="shared" si="7"/>
        <v>0</v>
      </c>
    </row>
    <row r="42" spans="1:20" x14ac:dyDescent="0.25">
      <c r="A42" s="108"/>
      <c r="B42" s="4" t="s">
        <v>1</v>
      </c>
      <c r="C42" s="4">
        <v>1</v>
      </c>
      <c r="D42" s="29">
        <f>IF(AND(D$41&gt;0,D$41&lt;0.2),1,0)</f>
        <v>0</v>
      </c>
      <c r="E42" s="52">
        <f t="shared" ref="E42:T42" si="8">IF(AND(E$41&gt;0,E$41&lt;0.2),1,0)</f>
        <v>0</v>
      </c>
      <c r="F42" s="52">
        <f t="shared" si="8"/>
        <v>0</v>
      </c>
      <c r="G42" s="52">
        <f t="shared" si="8"/>
        <v>0</v>
      </c>
      <c r="H42" s="52">
        <f t="shared" si="8"/>
        <v>0</v>
      </c>
      <c r="I42" s="29">
        <f t="shared" si="8"/>
        <v>0</v>
      </c>
      <c r="J42" s="29">
        <f t="shared" si="8"/>
        <v>0</v>
      </c>
      <c r="K42" s="29">
        <f t="shared" si="8"/>
        <v>0</v>
      </c>
      <c r="L42" s="29">
        <f t="shared" si="8"/>
        <v>0</v>
      </c>
      <c r="M42" s="52">
        <f t="shared" si="8"/>
        <v>0</v>
      </c>
      <c r="N42" s="52">
        <f t="shared" si="8"/>
        <v>0</v>
      </c>
      <c r="O42" s="52">
        <f t="shared" si="8"/>
        <v>0</v>
      </c>
      <c r="P42" s="52">
        <f t="shared" si="8"/>
        <v>0</v>
      </c>
      <c r="Q42" s="29">
        <f t="shared" si="8"/>
        <v>0</v>
      </c>
      <c r="R42" s="29">
        <f t="shared" si="8"/>
        <v>0</v>
      </c>
      <c r="S42" s="29">
        <f t="shared" si="8"/>
        <v>0</v>
      </c>
      <c r="T42" s="11">
        <f t="shared" si="8"/>
        <v>0</v>
      </c>
    </row>
    <row r="43" spans="1:20" x14ac:dyDescent="0.25">
      <c r="A43" s="108"/>
      <c r="B43" s="6" t="s">
        <v>2</v>
      </c>
      <c r="C43" s="6">
        <v>2</v>
      </c>
      <c r="D43" s="24">
        <f>IF(AND(D$41&gt;=0.2,D$41&lt;0.4),2,0)</f>
        <v>0</v>
      </c>
      <c r="E43" s="57">
        <f t="shared" ref="E43:T43" si="9">IF(AND(E$41&gt;=0.2,E$41&lt;0.4),2,0)</f>
        <v>0</v>
      </c>
      <c r="F43" s="57">
        <f t="shared" si="9"/>
        <v>0</v>
      </c>
      <c r="G43" s="57">
        <f t="shared" si="9"/>
        <v>0</v>
      </c>
      <c r="H43" s="57">
        <f t="shared" si="9"/>
        <v>0</v>
      </c>
      <c r="I43" s="24">
        <f t="shared" si="9"/>
        <v>0</v>
      </c>
      <c r="J43" s="24">
        <f t="shared" si="9"/>
        <v>0</v>
      </c>
      <c r="K43" s="24">
        <f t="shared" si="9"/>
        <v>0</v>
      </c>
      <c r="L43" s="24">
        <f t="shared" si="9"/>
        <v>0</v>
      </c>
      <c r="M43" s="57">
        <f t="shared" si="9"/>
        <v>0</v>
      </c>
      <c r="N43" s="57">
        <f t="shared" si="9"/>
        <v>0</v>
      </c>
      <c r="O43" s="57">
        <f t="shared" si="9"/>
        <v>0</v>
      </c>
      <c r="P43" s="57">
        <f t="shared" si="9"/>
        <v>0</v>
      </c>
      <c r="Q43" s="24">
        <f t="shared" si="9"/>
        <v>0</v>
      </c>
      <c r="R43" s="24">
        <f t="shared" si="9"/>
        <v>0</v>
      </c>
      <c r="S43" s="24">
        <f t="shared" si="9"/>
        <v>0</v>
      </c>
      <c r="T43" s="12">
        <f t="shared" si="9"/>
        <v>0</v>
      </c>
    </row>
    <row r="44" spans="1:20" x14ac:dyDescent="0.25">
      <c r="A44" s="108"/>
      <c r="B44" s="6" t="s">
        <v>3</v>
      </c>
      <c r="C44" s="6">
        <v>3</v>
      </c>
      <c r="D44" s="24">
        <f>IF(AND(D$41&gt;=0.4,D$41&lt;0.6),3,0)</f>
        <v>0</v>
      </c>
      <c r="E44" s="57">
        <f t="shared" ref="E44:T44" si="10">IF(AND(E$41&gt;=0.4,E$41&lt;0.6),3,0)</f>
        <v>0</v>
      </c>
      <c r="F44" s="57">
        <f t="shared" si="10"/>
        <v>0</v>
      </c>
      <c r="G44" s="57">
        <f t="shared" si="10"/>
        <v>0</v>
      </c>
      <c r="H44" s="57">
        <f t="shared" si="10"/>
        <v>0</v>
      </c>
      <c r="I44" s="24">
        <f t="shared" si="10"/>
        <v>0</v>
      </c>
      <c r="J44" s="24">
        <f t="shared" si="10"/>
        <v>0</v>
      </c>
      <c r="K44" s="24">
        <f t="shared" si="10"/>
        <v>0</v>
      </c>
      <c r="L44" s="24">
        <f t="shared" si="10"/>
        <v>0</v>
      </c>
      <c r="M44" s="57">
        <f t="shared" si="10"/>
        <v>0</v>
      </c>
      <c r="N44" s="57">
        <f t="shared" si="10"/>
        <v>0</v>
      </c>
      <c r="O44" s="57">
        <f t="shared" si="10"/>
        <v>0</v>
      </c>
      <c r="P44" s="57">
        <f t="shared" si="10"/>
        <v>0</v>
      </c>
      <c r="Q44" s="24">
        <f t="shared" si="10"/>
        <v>0</v>
      </c>
      <c r="R44" s="24">
        <f t="shared" si="10"/>
        <v>0</v>
      </c>
      <c r="S44" s="24">
        <f t="shared" si="10"/>
        <v>0</v>
      </c>
      <c r="T44" s="12">
        <f t="shared" si="10"/>
        <v>0</v>
      </c>
    </row>
    <row r="45" spans="1:20" x14ac:dyDescent="0.25">
      <c r="A45" s="108"/>
      <c r="B45" s="6" t="s">
        <v>4</v>
      </c>
      <c r="C45" s="6">
        <v>4</v>
      </c>
      <c r="D45" s="24">
        <f>IF(AND(D$41&gt;=0.6,D$41&lt;0.8),4,0)</f>
        <v>0</v>
      </c>
      <c r="E45" s="57">
        <f t="shared" ref="E45:T45" si="11">IF(AND(E$41&gt;=0.6,E$41&lt;0.8),4,0)</f>
        <v>0</v>
      </c>
      <c r="F45" s="57">
        <f t="shared" si="11"/>
        <v>0</v>
      </c>
      <c r="G45" s="57">
        <f t="shared" si="11"/>
        <v>0</v>
      </c>
      <c r="H45" s="57">
        <f t="shared" si="11"/>
        <v>0</v>
      </c>
      <c r="I45" s="24">
        <f t="shared" si="11"/>
        <v>0</v>
      </c>
      <c r="J45" s="24">
        <f t="shared" si="11"/>
        <v>0</v>
      </c>
      <c r="K45" s="24">
        <f t="shared" si="11"/>
        <v>0</v>
      </c>
      <c r="L45" s="24">
        <f t="shared" si="11"/>
        <v>0</v>
      </c>
      <c r="M45" s="57">
        <f t="shared" si="11"/>
        <v>0</v>
      </c>
      <c r="N45" s="57">
        <f t="shared" si="11"/>
        <v>0</v>
      </c>
      <c r="O45" s="57">
        <f t="shared" si="11"/>
        <v>0</v>
      </c>
      <c r="P45" s="57">
        <f t="shared" si="11"/>
        <v>0</v>
      </c>
      <c r="Q45" s="24">
        <f t="shared" si="11"/>
        <v>0</v>
      </c>
      <c r="R45" s="24">
        <f t="shared" si="11"/>
        <v>0</v>
      </c>
      <c r="S45" s="24">
        <f t="shared" si="11"/>
        <v>0</v>
      </c>
      <c r="T45" s="12">
        <f t="shared" si="11"/>
        <v>0</v>
      </c>
    </row>
    <row r="46" spans="1:20" ht="15.75" thickBot="1" x14ac:dyDescent="0.3">
      <c r="A46" s="108"/>
      <c r="B46" s="6" t="s">
        <v>30</v>
      </c>
      <c r="C46" s="6">
        <v>5</v>
      </c>
      <c r="D46" s="25">
        <f>IF(D$41&gt;=0.8,5,0)</f>
        <v>0</v>
      </c>
      <c r="E46" s="58">
        <f t="shared" ref="E46:T46" si="12">IF(E$41&gt;=0.8,5,0)</f>
        <v>0</v>
      </c>
      <c r="F46" s="58">
        <f t="shared" si="12"/>
        <v>0</v>
      </c>
      <c r="G46" s="58">
        <f t="shared" si="12"/>
        <v>0</v>
      </c>
      <c r="H46" s="58">
        <f t="shared" si="12"/>
        <v>0</v>
      </c>
      <c r="I46" s="25">
        <f t="shared" si="12"/>
        <v>0</v>
      </c>
      <c r="J46" s="25">
        <f t="shared" si="12"/>
        <v>0</v>
      </c>
      <c r="K46" s="25">
        <f t="shared" si="12"/>
        <v>0</v>
      </c>
      <c r="L46" s="25">
        <f t="shared" si="12"/>
        <v>0</v>
      </c>
      <c r="M46" s="58">
        <f t="shared" si="12"/>
        <v>0</v>
      </c>
      <c r="N46" s="58">
        <f t="shared" si="12"/>
        <v>0</v>
      </c>
      <c r="O46" s="58">
        <f t="shared" si="12"/>
        <v>0</v>
      </c>
      <c r="P46" s="58">
        <f t="shared" si="12"/>
        <v>0</v>
      </c>
      <c r="Q46" s="25">
        <f t="shared" si="12"/>
        <v>0</v>
      </c>
      <c r="R46" s="25">
        <f t="shared" si="12"/>
        <v>0</v>
      </c>
      <c r="S46" s="25">
        <f t="shared" si="12"/>
        <v>0</v>
      </c>
      <c r="T46" s="17">
        <f t="shared" si="12"/>
        <v>0</v>
      </c>
    </row>
    <row r="47" spans="1:20" ht="16.5" thickTop="1" thickBot="1" x14ac:dyDescent="0.3">
      <c r="A47" s="108"/>
      <c r="B47" s="109" t="s">
        <v>28</v>
      </c>
      <c r="C47" s="110"/>
      <c r="D47" s="59">
        <f t="shared" ref="D47:T47" si="13">SUM(D42:D46)</f>
        <v>0</v>
      </c>
      <c r="E47" s="2">
        <f t="shared" si="13"/>
        <v>0</v>
      </c>
      <c r="F47" s="2">
        <f t="shared" si="13"/>
        <v>0</v>
      </c>
      <c r="G47" s="2">
        <f t="shared" si="13"/>
        <v>0</v>
      </c>
      <c r="H47" s="2">
        <f t="shared" si="13"/>
        <v>0</v>
      </c>
      <c r="I47" s="11">
        <f t="shared" si="13"/>
        <v>0</v>
      </c>
      <c r="J47" s="11">
        <f t="shared" si="13"/>
        <v>0</v>
      </c>
      <c r="K47" s="11">
        <f t="shared" si="13"/>
        <v>0</v>
      </c>
      <c r="L47" s="11">
        <f t="shared" si="13"/>
        <v>0</v>
      </c>
      <c r="M47" s="2">
        <f t="shared" si="13"/>
        <v>0</v>
      </c>
      <c r="N47" s="2">
        <f t="shared" si="13"/>
        <v>0</v>
      </c>
      <c r="O47" s="2">
        <f t="shared" si="13"/>
        <v>0</v>
      </c>
      <c r="P47" s="2">
        <f t="shared" si="13"/>
        <v>0</v>
      </c>
      <c r="Q47" s="11">
        <f t="shared" si="13"/>
        <v>0</v>
      </c>
      <c r="R47" s="11">
        <f t="shared" si="13"/>
        <v>0</v>
      </c>
      <c r="S47" s="11">
        <f t="shared" si="13"/>
        <v>0</v>
      </c>
      <c r="T47" s="11">
        <f t="shared" si="13"/>
        <v>0</v>
      </c>
    </row>
    <row r="48" spans="1:20" ht="15.75" thickBot="1" x14ac:dyDescent="0.3">
      <c r="B48" s="21"/>
      <c r="C48" s="61" t="s">
        <v>27</v>
      </c>
      <c r="D48" s="63">
        <f>SUM(D47:T47)</f>
        <v>0</v>
      </c>
      <c r="E48" s="22"/>
      <c r="F48" s="22"/>
      <c r="G48" s="22"/>
      <c r="H48" s="22"/>
      <c r="I48" s="22"/>
      <c r="J48" s="22"/>
      <c r="K48" s="22"/>
      <c r="L48" s="22"/>
      <c r="M48" s="22"/>
      <c r="N48" s="22"/>
      <c r="O48" s="22"/>
      <c r="P48" s="22"/>
      <c r="Q48" s="22"/>
      <c r="R48" s="22"/>
      <c r="S48" s="22"/>
      <c r="T48" s="22"/>
    </row>
    <row r="49" spans="1:25" ht="15.75" thickBot="1" x14ac:dyDescent="0.3">
      <c r="B49" s="3"/>
      <c r="C49" s="3"/>
      <c r="G49" s="1"/>
      <c r="H49" s="1"/>
      <c r="O49"/>
      <c r="P49"/>
      <c r="S49" s="1"/>
      <c r="T49" s="1"/>
    </row>
    <row r="50" spans="1:25" ht="105" customHeight="1" thickBot="1" x14ac:dyDescent="0.3">
      <c r="A50" s="79" t="s">
        <v>48</v>
      </c>
      <c r="D50" s="148" t="s">
        <v>12</v>
      </c>
      <c r="E50" s="150" t="s">
        <v>47</v>
      </c>
      <c r="F50" s="151"/>
      <c r="G50" s="152"/>
      <c r="H50" s="124" t="s">
        <v>13</v>
      </c>
      <c r="I50" s="125"/>
      <c r="J50" s="126"/>
      <c r="K50" s="22"/>
      <c r="N50" s="1"/>
      <c r="R50"/>
    </row>
    <row r="51" spans="1:25" ht="30.75" customHeight="1" thickBot="1" x14ac:dyDescent="0.3">
      <c r="A51" s="79"/>
      <c r="B51" s="8" t="s">
        <v>76</v>
      </c>
      <c r="C51" s="16" t="s">
        <v>6</v>
      </c>
      <c r="D51" s="149"/>
      <c r="E51" s="153"/>
      <c r="F51" s="154"/>
      <c r="G51" s="155"/>
      <c r="H51" s="156"/>
      <c r="I51" s="157"/>
      <c r="J51" s="158"/>
      <c r="K51" s="22"/>
      <c r="N51" s="1"/>
      <c r="R51"/>
    </row>
    <row r="52" spans="1:25" x14ac:dyDescent="0.25">
      <c r="A52" s="79"/>
      <c r="B52" s="4" t="s">
        <v>10</v>
      </c>
      <c r="C52" s="5">
        <v>5</v>
      </c>
      <c r="D52" s="35"/>
      <c r="E52" s="104"/>
      <c r="F52" s="105"/>
      <c r="G52" s="106"/>
      <c r="H52" s="159"/>
      <c r="I52" s="160"/>
      <c r="J52" s="161"/>
      <c r="K52" s="3"/>
      <c r="N52" s="1"/>
      <c r="R52"/>
    </row>
    <row r="53" spans="1:25" ht="15.75" thickBot="1" x14ac:dyDescent="0.3">
      <c r="A53" s="79"/>
      <c r="B53" s="6" t="s">
        <v>11</v>
      </c>
      <c r="C53" s="7">
        <v>0</v>
      </c>
      <c r="D53" s="17"/>
      <c r="E53" s="142"/>
      <c r="F53" s="143"/>
      <c r="G53" s="144"/>
      <c r="H53" s="145"/>
      <c r="I53" s="146"/>
      <c r="J53" s="147"/>
      <c r="K53" s="3"/>
      <c r="N53" s="1"/>
      <c r="R53"/>
    </row>
    <row r="54" spans="1:25" ht="16.5" thickTop="1" thickBot="1" x14ac:dyDescent="0.3">
      <c r="A54" s="79"/>
      <c r="B54" s="109" t="s">
        <v>28</v>
      </c>
      <c r="C54" s="110"/>
      <c r="D54" s="60">
        <f>IF(D52="YES",5,0)</f>
        <v>0</v>
      </c>
      <c r="E54" s="136">
        <f t="shared" ref="E54:H54" si="14">IF(E52="YES",5,0)</f>
        <v>0</v>
      </c>
      <c r="F54" s="137"/>
      <c r="G54" s="138"/>
      <c r="H54" s="136">
        <f t="shared" si="14"/>
        <v>0</v>
      </c>
      <c r="I54" s="137"/>
      <c r="J54" s="138"/>
      <c r="K54" s="22"/>
      <c r="N54" s="1"/>
      <c r="R54"/>
    </row>
    <row r="55" spans="1:25" ht="21.75" thickBot="1" x14ac:dyDescent="0.3">
      <c r="A55" s="39"/>
      <c r="B55" s="21"/>
      <c r="C55" s="61" t="s">
        <v>27</v>
      </c>
      <c r="D55" s="62">
        <f>SUM(D54:J54)</f>
        <v>0</v>
      </c>
      <c r="E55" s="22"/>
      <c r="F55" s="22"/>
      <c r="G55" s="22"/>
      <c r="H55" s="22"/>
      <c r="I55" s="22"/>
      <c r="J55" s="22"/>
      <c r="K55" s="22"/>
      <c r="N55" s="1"/>
      <c r="R55"/>
    </row>
    <row r="56" spans="1:25" ht="15.75" thickBot="1" x14ac:dyDescent="0.3"/>
    <row r="57" spans="1:25" ht="30" customHeight="1" thickBot="1" x14ac:dyDescent="0.4">
      <c r="A57" s="30"/>
      <c r="D57" s="80" t="s">
        <v>43</v>
      </c>
      <c r="E57" s="81"/>
      <c r="F57" s="81"/>
      <c r="G57" s="81"/>
      <c r="H57" s="81"/>
      <c r="I57" s="81"/>
      <c r="J57" s="81"/>
      <c r="K57" s="81"/>
      <c r="L57" s="81"/>
      <c r="M57" s="81"/>
      <c r="N57" s="81"/>
      <c r="O57" s="81"/>
      <c r="P57" s="81"/>
      <c r="Q57" s="81"/>
      <c r="R57" s="81"/>
      <c r="S57" s="81"/>
      <c r="T57" s="81"/>
      <c r="U57" s="81"/>
      <c r="V57" s="81"/>
      <c r="W57" s="81"/>
      <c r="X57" s="81"/>
      <c r="Y57" s="82"/>
    </row>
    <row r="58" spans="1:25" ht="147.75" customHeight="1" thickBot="1" x14ac:dyDescent="0.3">
      <c r="A58" s="79" t="s">
        <v>14</v>
      </c>
      <c r="B58" s="32" t="s">
        <v>42</v>
      </c>
      <c r="C58" s="49">
        <v>10</v>
      </c>
      <c r="D58" s="96" t="s">
        <v>37</v>
      </c>
      <c r="E58" s="98" t="s">
        <v>44</v>
      </c>
      <c r="F58" s="99"/>
      <c r="G58" s="100"/>
      <c r="H58" s="84" t="s">
        <v>38</v>
      </c>
      <c r="I58" s="85"/>
      <c r="J58" s="86"/>
      <c r="K58" s="98" t="s">
        <v>39</v>
      </c>
      <c r="L58" s="99"/>
      <c r="M58" s="100"/>
      <c r="N58" s="84" t="s">
        <v>40</v>
      </c>
      <c r="O58" s="85"/>
      <c r="P58" s="86"/>
      <c r="Q58" s="98" t="s">
        <v>45</v>
      </c>
      <c r="R58" s="99"/>
      <c r="S58" s="100"/>
      <c r="T58" s="84" t="s">
        <v>46</v>
      </c>
      <c r="U58" s="85"/>
      <c r="V58" s="86"/>
      <c r="W58" s="90" t="s">
        <v>41</v>
      </c>
      <c r="X58" s="91"/>
      <c r="Y58" s="92"/>
    </row>
    <row r="59" spans="1:25" ht="30.75" customHeight="1" x14ac:dyDescent="0.25">
      <c r="A59" s="79"/>
      <c r="B59" s="9" t="s">
        <v>5</v>
      </c>
      <c r="C59" s="10" t="s">
        <v>6</v>
      </c>
      <c r="D59" s="97"/>
      <c r="E59" s="101"/>
      <c r="F59" s="102"/>
      <c r="G59" s="103"/>
      <c r="H59" s="87"/>
      <c r="I59" s="88"/>
      <c r="J59" s="89"/>
      <c r="K59" s="101"/>
      <c r="L59" s="102"/>
      <c r="M59" s="103"/>
      <c r="N59" s="87"/>
      <c r="O59" s="88"/>
      <c r="P59" s="89"/>
      <c r="Q59" s="101"/>
      <c r="R59" s="102"/>
      <c r="S59" s="103"/>
      <c r="T59" s="87"/>
      <c r="U59" s="88"/>
      <c r="V59" s="89"/>
      <c r="W59" s="93"/>
      <c r="X59" s="94"/>
      <c r="Y59" s="95"/>
    </row>
    <row r="60" spans="1:25" x14ac:dyDescent="0.25">
      <c r="A60" s="79"/>
      <c r="B60" s="36"/>
      <c r="C60" s="37"/>
      <c r="D60" s="26"/>
      <c r="E60" s="83"/>
      <c r="F60" s="83"/>
      <c r="G60" s="83"/>
      <c r="H60" s="83"/>
      <c r="I60" s="83"/>
      <c r="J60" s="83"/>
      <c r="K60" s="83"/>
      <c r="L60" s="83"/>
      <c r="M60" s="83"/>
      <c r="N60" s="83"/>
      <c r="O60" s="83"/>
      <c r="P60" s="83"/>
      <c r="Q60" s="83"/>
      <c r="R60" s="83"/>
      <c r="S60" s="83"/>
      <c r="T60" s="83"/>
      <c r="U60" s="83"/>
      <c r="V60" s="83"/>
      <c r="W60" s="83"/>
      <c r="X60" s="83"/>
      <c r="Y60" s="83"/>
    </row>
    <row r="61" spans="1:25" x14ac:dyDescent="0.25">
      <c r="A61" s="79"/>
      <c r="B61" s="54"/>
      <c r="C61" s="55"/>
      <c r="D61" s="48">
        <f>D60/$C$58</f>
        <v>0</v>
      </c>
      <c r="E61" s="67">
        <f>E60/$C$58</f>
        <v>0</v>
      </c>
      <c r="F61" s="68"/>
      <c r="G61" s="69"/>
      <c r="H61" s="70">
        <f>H60/$C$58</f>
        <v>0</v>
      </c>
      <c r="I61" s="71"/>
      <c r="J61" s="72"/>
      <c r="K61" s="67">
        <f>K60/$C$58</f>
        <v>0</v>
      </c>
      <c r="L61" s="68"/>
      <c r="M61" s="69"/>
      <c r="N61" s="70">
        <f>N60/$C$58</f>
        <v>0</v>
      </c>
      <c r="O61" s="71"/>
      <c r="P61" s="72"/>
      <c r="Q61" s="67">
        <f>Q60/$C$58</f>
        <v>0</v>
      </c>
      <c r="R61" s="68"/>
      <c r="S61" s="69"/>
      <c r="T61" s="70">
        <f>T60/$C$58</f>
        <v>0</v>
      </c>
      <c r="U61" s="71"/>
      <c r="V61" s="72"/>
      <c r="W61" s="67">
        <f>W60/$C$58</f>
        <v>0</v>
      </c>
      <c r="X61" s="68"/>
      <c r="Y61" s="69"/>
    </row>
    <row r="62" spans="1:25" x14ac:dyDescent="0.25">
      <c r="A62" s="79"/>
      <c r="B62" s="4" t="s">
        <v>1</v>
      </c>
      <c r="C62" s="5">
        <v>1</v>
      </c>
      <c r="D62" s="11">
        <f>IF(AND(D$61&gt;0,D$61&lt;0.2),1,0)</f>
        <v>0</v>
      </c>
      <c r="E62" s="130">
        <f>IF(AND(E$61&gt;0,E$61&lt;0.2),1,0)</f>
        <v>0</v>
      </c>
      <c r="F62" s="131"/>
      <c r="G62" s="132"/>
      <c r="H62" s="118">
        <f>IF(AND(H$61&gt;0,H$61&lt;0.2),1,0)</f>
        <v>0</v>
      </c>
      <c r="I62" s="119"/>
      <c r="J62" s="120"/>
      <c r="K62" s="130">
        <f>IF(AND(K$61&gt;0,K$61&lt;0.2),1,0)</f>
        <v>0</v>
      </c>
      <c r="L62" s="131"/>
      <c r="M62" s="132"/>
      <c r="N62" s="118">
        <f>IF(AND(N$61&gt;0,N$61&lt;0.2),1,0)</f>
        <v>0</v>
      </c>
      <c r="O62" s="119"/>
      <c r="P62" s="120"/>
      <c r="Q62" s="130">
        <f>IF(AND(Q$61&gt;0,Q$61&lt;0.2),1,0)</f>
        <v>0</v>
      </c>
      <c r="R62" s="131"/>
      <c r="S62" s="132"/>
      <c r="T62" s="118">
        <f>IF(AND(T$61&gt;0,T$61&lt;0.2),1,0)</f>
        <v>0</v>
      </c>
      <c r="U62" s="119"/>
      <c r="V62" s="120"/>
      <c r="W62" s="130">
        <f>IF(AND(W$61&gt;0,W$61&lt;0.2),1,0)</f>
        <v>0</v>
      </c>
      <c r="X62" s="131"/>
      <c r="Y62" s="132"/>
    </row>
    <row r="63" spans="1:25" x14ac:dyDescent="0.25">
      <c r="A63" s="79"/>
      <c r="B63" s="6" t="s">
        <v>2</v>
      </c>
      <c r="C63" s="7">
        <v>2</v>
      </c>
      <c r="D63" s="12">
        <f>IF(AND(D$61&gt;=0.2,D$61&lt;0.4),2,0)</f>
        <v>0</v>
      </c>
      <c r="E63" s="130">
        <f>IF(AND(E$61&gt;=0.2,E$61&lt;0.4),2,0)</f>
        <v>0</v>
      </c>
      <c r="F63" s="131"/>
      <c r="G63" s="132"/>
      <c r="H63" s="118">
        <f>IF(AND(H$61&gt;=0.2,H$61&lt;0.4),2,0)</f>
        <v>0</v>
      </c>
      <c r="I63" s="119"/>
      <c r="J63" s="120"/>
      <c r="K63" s="130">
        <f>IF(AND(K$61&gt;=0.2,K$61&lt;0.4),2,0)</f>
        <v>0</v>
      </c>
      <c r="L63" s="131"/>
      <c r="M63" s="132"/>
      <c r="N63" s="118">
        <f>IF(AND(N$61&gt;=0.2,N$61&lt;0.4),2,0)</f>
        <v>0</v>
      </c>
      <c r="O63" s="119"/>
      <c r="P63" s="120"/>
      <c r="Q63" s="130">
        <f>IF(AND(Q$61&gt;=0.2,Q$61&lt;0.4),2,0)</f>
        <v>0</v>
      </c>
      <c r="R63" s="131"/>
      <c r="S63" s="132"/>
      <c r="T63" s="118">
        <f>IF(AND(T$61&gt;=0.2,T$61&lt;0.4),2,0)</f>
        <v>0</v>
      </c>
      <c r="U63" s="119"/>
      <c r="V63" s="120"/>
      <c r="W63" s="130">
        <f>IF(AND(W$61&gt;=0.2,W$61&lt;0.4),2,0)</f>
        <v>0</v>
      </c>
      <c r="X63" s="131"/>
      <c r="Y63" s="132"/>
    </row>
    <row r="64" spans="1:25" x14ac:dyDescent="0.25">
      <c r="A64" s="79"/>
      <c r="B64" s="6" t="s">
        <v>3</v>
      </c>
      <c r="C64" s="7">
        <v>3</v>
      </c>
      <c r="D64" s="12">
        <f>IF(AND(D$61&gt;=0.4,D$61&lt;0.6),3,0)</f>
        <v>0</v>
      </c>
      <c r="E64" s="130">
        <f>IF(AND(E$61&gt;=0.4,E$61&lt;0.6),3,0)</f>
        <v>0</v>
      </c>
      <c r="F64" s="131"/>
      <c r="G64" s="132"/>
      <c r="H64" s="118">
        <f>IF(AND(H$61&gt;=0.4,H$61&lt;0.6),3,0)</f>
        <v>0</v>
      </c>
      <c r="I64" s="119"/>
      <c r="J64" s="120"/>
      <c r="K64" s="130">
        <f>IF(AND(K$61&gt;=0.4,K$61&lt;0.6),3,0)</f>
        <v>0</v>
      </c>
      <c r="L64" s="131"/>
      <c r="M64" s="132"/>
      <c r="N64" s="118">
        <f>IF(AND(N$61&gt;=0.4,N$61&lt;0.6),3,0)</f>
        <v>0</v>
      </c>
      <c r="O64" s="119"/>
      <c r="P64" s="120"/>
      <c r="Q64" s="130">
        <f>IF(AND(Q$61&gt;=0.4,Q$61&lt;0.6),3,0)</f>
        <v>0</v>
      </c>
      <c r="R64" s="131"/>
      <c r="S64" s="132"/>
      <c r="T64" s="118">
        <f>IF(AND(T$61&gt;=0.4,T$61&lt;0.6),3,0)</f>
        <v>0</v>
      </c>
      <c r="U64" s="119"/>
      <c r="V64" s="120"/>
      <c r="W64" s="130">
        <f>IF(AND(W$61&gt;=0.4,W$61&lt;0.6),3,0)</f>
        <v>0</v>
      </c>
      <c r="X64" s="131"/>
      <c r="Y64" s="132"/>
    </row>
    <row r="65" spans="1:25" x14ac:dyDescent="0.25">
      <c r="A65" s="79"/>
      <c r="B65" s="6" t="s">
        <v>4</v>
      </c>
      <c r="C65" s="7">
        <v>4</v>
      </c>
      <c r="D65" s="12">
        <f>IF(AND(D$61&gt;=0.6,D$50&lt;0.8),4,0)</f>
        <v>0</v>
      </c>
      <c r="E65" s="130">
        <f>IF(AND(E$61&gt;=0.6,E$50&lt;0.8),4,0)</f>
        <v>0</v>
      </c>
      <c r="F65" s="131"/>
      <c r="G65" s="132"/>
      <c r="H65" s="118">
        <f>IF(AND(H$61&gt;=0.6,H$50&lt;0.8),4,0)</f>
        <v>0</v>
      </c>
      <c r="I65" s="119"/>
      <c r="J65" s="120"/>
      <c r="K65" s="130">
        <f>IF(AND(K$61&gt;=0.6,K$50&lt;0.8),4,0)</f>
        <v>0</v>
      </c>
      <c r="L65" s="131"/>
      <c r="M65" s="132"/>
      <c r="N65" s="118">
        <f>IF(AND(N$61&gt;=0.6,N$50&lt;0.8),4,0)</f>
        <v>0</v>
      </c>
      <c r="O65" s="119"/>
      <c r="P65" s="120"/>
      <c r="Q65" s="130">
        <f>IF(AND(Q$61&gt;=0.6,Q$50&lt;0.8),4,0)</f>
        <v>0</v>
      </c>
      <c r="R65" s="131"/>
      <c r="S65" s="132"/>
      <c r="T65" s="118">
        <f>IF(AND(T$61&gt;=0.6,T$50&lt;0.8),4,0)</f>
        <v>0</v>
      </c>
      <c r="U65" s="119"/>
      <c r="V65" s="120"/>
      <c r="W65" s="130">
        <f>IF(AND(W$61&gt;=0.6,W$50&lt;0.8),4,0)</f>
        <v>0</v>
      </c>
      <c r="X65" s="131"/>
      <c r="Y65" s="132"/>
    </row>
    <row r="66" spans="1:25" ht="15.75" thickBot="1" x14ac:dyDescent="0.3">
      <c r="A66" s="79"/>
      <c r="B66" s="6" t="s">
        <v>30</v>
      </c>
      <c r="C66" s="7">
        <v>5</v>
      </c>
      <c r="D66" s="17">
        <f>IF(D$61&gt;=0.8,5,0)</f>
        <v>0</v>
      </c>
      <c r="E66" s="139">
        <f>IF(E$61&gt;=0.8,5,0)</f>
        <v>0</v>
      </c>
      <c r="F66" s="140"/>
      <c r="G66" s="141"/>
      <c r="H66" s="142">
        <f>IF(H$61&gt;=0.8,5,0)</f>
        <v>0</v>
      </c>
      <c r="I66" s="143"/>
      <c r="J66" s="144"/>
      <c r="K66" s="139">
        <f>IF(K$61&gt;=0.8,5,0)</f>
        <v>0</v>
      </c>
      <c r="L66" s="140"/>
      <c r="M66" s="141"/>
      <c r="N66" s="142">
        <f>IF(N$61&gt;=0.8,5,0)</f>
        <v>0</v>
      </c>
      <c r="O66" s="143"/>
      <c r="P66" s="144"/>
      <c r="Q66" s="139">
        <f>IF(Q$61&gt;=0.8,5,0)</f>
        <v>0</v>
      </c>
      <c r="R66" s="140"/>
      <c r="S66" s="141"/>
      <c r="T66" s="142">
        <f>IF(T$61&gt;=0.8,5,0)</f>
        <v>0</v>
      </c>
      <c r="U66" s="143"/>
      <c r="V66" s="144"/>
      <c r="W66" s="139">
        <f>IF(W$61&gt;=0.8,5,0)</f>
        <v>0</v>
      </c>
      <c r="X66" s="140"/>
      <c r="Y66" s="141"/>
    </row>
    <row r="67" spans="1:25" ht="16.5" thickTop="1" thickBot="1" x14ac:dyDescent="0.3">
      <c r="A67" s="79"/>
      <c r="B67" s="109" t="s">
        <v>28</v>
      </c>
      <c r="C67" s="110"/>
      <c r="D67" s="60">
        <f>SUM(D62:D66)</f>
        <v>0</v>
      </c>
      <c r="E67" s="133">
        <f t="shared" ref="E67:W67" si="15">SUM(E62:E66)</f>
        <v>0</v>
      </c>
      <c r="F67" s="134"/>
      <c r="G67" s="135"/>
      <c r="H67" s="136">
        <f t="shared" si="15"/>
        <v>0</v>
      </c>
      <c r="I67" s="137"/>
      <c r="J67" s="138"/>
      <c r="K67" s="133">
        <f t="shared" si="15"/>
        <v>0</v>
      </c>
      <c r="L67" s="134"/>
      <c r="M67" s="135"/>
      <c r="N67" s="136">
        <f t="shared" si="15"/>
        <v>0</v>
      </c>
      <c r="O67" s="137"/>
      <c r="P67" s="138"/>
      <c r="Q67" s="133">
        <f t="shared" si="15"/>
        <v>0</v>
      </c>
      <c r="R67" s="134"/>
      <c r="S67" s="135"/>
      <c r="T67" s="136">
        <f t="shared" si="15"/>
        <v>0</v>
      </c>
      <c r="U67" s="137"/>
      <c r="V67" s="138"/>
      <c r="W67" s="133">
        <f t="shared" si="15"/>
        <v>0</v>
      </c>
      <c r="X67" s="134"/>
      <c r="Y67" s="135"/>
    </row>
    <row r="68" spans="1:25" ht="15.75" thickBot="1" x14ac:dyDescent="0.3">
      <c r="C68" s="64" t="s">
        <v>27</v>
      </c>
      <c r="D68" s="63">
        <f>-SUM(D67:Y67)</f>
        <v>0</v>
      </c>
    </row>
  </sheetData>
  <mergeCells count="104">
    <mergeCell ref="A58:A67"/>
    <mergeCell ref="H53:J53"/>
    <mergeCell ref="D50:D51"/>
    <mergeCell ref="E50:G51"/>
    <mergeCell ref="H50:J51"/>
    <mergeCell ref="E53:G53"/>
    <mergeCell ref="H52:J52"/>
    <mergeCell ref="B54:C54"/>
    <mergeCell ref="E54:G54"/>
    <mergeCell ref="H54:J54"/>
    <mergeCell ref="B67:C67"/>
    <mergeCell ref="E67:G67"/>
    <mergeCell ref="H67:J67"/>
    <mergeCell ref="E66:G66"/>
    <mergeCell ref="H66:J66"/>
    <mergeCell ref="E65:G65"/>
    <mergeCell ref="H65:J65"/>
    <mergeCell ref="E62:G62"/>
    <mergeCell ref="E63:G63"/>
    <mergeCell ref="E64:G64"/>
    <mergeCell ref="H62:J62"/>
    <mergeCell ref="H63:J63"/>
    <mergeCell ref="H64:J64"/>
    <mergeCell ref="H58:J59"/>
    <mergeCell ref="Q26:T26"/>
    <mergeCell ref="Q67:S67"/>
    <mergeCell ref="T67:V67"/>
    <mergeCell ref="W67:Y67"/>
    <mergeCell ref="T65:V65"/>
    <mergeCell ref="W62:Y62"/>
    <mergeCell ref="W63:Y63"/>
    <mergeCell ref="W64:Y64"/>
    <mergeCell ref="W65:Y65"/>
    <mergeCell ref="Q38:T38"/>
    <mergeCell ref="W66:Y66"/>
    <mergeCell ref="Q65:S65"/>
    <mergeCell ref="Q66:S66"/>
    <mergeCell ref="W61:Y61"/>
    <mergeCell ref="Q58:S59"/>
    <mergeCell ref="Q63:S63"/>
    <mergeCell ref="Q62:S62"/>
    <mergeCell ref="Q64:S64"/>
    <mergeCell ref="Q61:S61"/>
    <mergeCell ref="T61:V61"/>
    <mergeCell ref="T62:V62"/>
    <mergeCell ref="T63:V63"/>
    <mergeCell ref="T64:V64"/>
    <mergeCell ref="T66:V66"/>
    <mergeCell ref="K58:M59"/>
    <mergeCell ref="N58:P59"/>
    <mergeCell ref="K62:M62"/>
    <mergeCell ref="K63:M63"/>
    <mergeCell ref="K64:M64"/>
    <mergeCell ref="N62:P62"/>
    <mergeCell ref="N63:P63"/>
    <mergeCell ref="N64:P64"/>
    <mergeCell ref="K67:M67"/>
    <mergeCell ref="N67:P67"/>
    <mergeCell ref="K65:M65"/>
    <mergeCell ref="K66:M66"/>
    <mergeCell ref="N65:P65"/>
    <mergeCell ref="N66:P66"/>
    <mergeCell ref="B23:C23"/>
    <mergeCell ref="D14:D15"/>
    <mergeCell ref="D26:D27"/>
    <mergeCell ref="E17:G17"/>
    <mergeCell ref="A15:A23"/>
    <mergeCell ref="D38:D39"/>
    <mergeCell ref="E38:H38"/>
    <mergeCell ref="I38:L38"/>
    <mergeCell ref="M38:P38"/>
    <mergeCell ref="E16:G16"/>
    <mergeCell ref="E18:G18"/>
    <mergeCell ref="E19:G19"/>
    <mergeCell ref="E20:G20"/>
    <mergeCell ref="E21:G21"/>
    <mergeCell ref="E22:G22"/>
    <mergeCell ref="E23:G23"/>
    <mergeCell ref="E14:G15"/>
    <mergeCell ref="E26:H26"/>
    <mergeCell ref="E61:G61"/>
    <mergeCell ref="H61:J61"/>
    <mergeCell ref="K61:M61"/>
    <mergeCell ref="N61:P61"/>
    <mergeCell ref="I26:L26"/>
    <mergeCell ref="M26:P26"/>
    <mergeCell ref="A50:A54"/>
    <mergeCell ref="D57:Y57"/>
    <mergeCell ref="E60:G60"/>
    <mergeCell ref="H60:J60"/>
    <mergeCell ref="K60:M60"/>
    <mergeCell ref="N60:P60"/>
    <mergeCell ref="Q60:S60"/>
    <mergeCell ref="T60:V60"/>
    <mergeCell ref="W60:Y60"/>
    <mergeCell ref="T58:V59"/>
    <mergeCell ref="W58:Y59"/>
    <mergeCell ref="D58:D59"/>
    <mergeCell ref="E58:G59"/>
    <mergeCell ref="E52:G52"/>
    <mergeCell ref="A39:A47"/>
    <mergeCell ref="B47:C47"/>
    <mergeCell ref="A27:A35"/>
    <mergeCell ref="B35:C35"/>
  </mergeCells>
  <dataValidations count="1">
    <dataValidation type="list" allowBlank="1" showInputMessage="1" showErrorMessage="1" sqref="D52:J53" xr:uid="{52B95172-076A-48F3-960E-B1A2878B3B61}">
      <formula1>", YES, NO"</formula1>
    </dataValidation>
  </dataValidations>
  <hyperlinks>
    <hyperlink ref="D26:D27" location="References!A1" display="How many teachers are participating in approved CSC professional development?" xr:uid="{285F2362-41D2-4515-B5F0-A773AC2B203C}"/>
    <hyperlink ref="D38:D39" location="References!A1" display="How many teachers are participating in approved CSC professional development?" xr:uid="{39F9F0D8-A76C-41FF-8D04-2AAB7271FF76}"/>
    <hyperlink ref="W58:Y59" location="References!A1" display="Enrolled in or are pursuing a CSC centered, Industry-Based Credentials (IBC)?" xr:uid="{C1A649A1-E0B4-4933-AEED-FB542EDC655A}"/>
    <hyperlink ref="D14:D15" location="References!A1" display="How many teachers are participating in approved CSC professional development?" xr:uid="{EFB405CC-9EC3-42A0-98FF-483BBBDA660E}"/>
    <hyperlink ref="B10" location="Intro!A1" display="JUMP TO THE INTRO" xr:uid="{F6B29F39-C80A-445D-8388-E46F75752D40}"/>
    <hyperlink ref="B11" location="References!A1" display="JUMP TO THE REFERENCES" xr:uid="{5EAF052B-61AF-4ED6-BEB6-74BE55B290BC}"/>
  </hyperlinks>
  <pageMargins left="0.7" right="0.7" top="0.75" bottom="0.75" header="0.3" footer="0.3"/>
  <pageSetup orientation="portrait" r:id="rId1"/>
  <headerFooter>
    <oddHeader>&amp;C&amp;24DRAFT</oddHeader>
    <oddFooter>&amp;C&amp;24DRAFT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001C8-4F85-4EDF-B89A-BE5E26667505}">
  <dimension ref="B1:B33"/>
  <sheetViews>
    <sheetView workbookViewId="0">
      <selection activeCell="B1" sqref="B1"/>
    </sheetView>
  </sheetViews>
  <sheetFormatPr defaultRowHeight="15" x14ac:dyDescent="0.25"/>
  <cols>
    <col min="2" max="2" width="65.7109375" customWidth="1"/>
  </cols>
  <sheetData>
    <row r="1" spans="2:2" x14ac:dyDescent="0.25">
      <c r="B1" s="38" t="s">
        <v>86</v>
      </c>
    </row>
    <row r="2" spans="2:2" x14ac:dyDescent="0.25">
      <c r="B2" s="38"/>
    </row>
    <row r="3" spans="2:2" x14ac:dyDescent="0.25">
      <c r="B3" t="s">
        <v>53</v>
      </c>
    </row>
    <row r="4" spans="2:2" x14ac:dyDescent="0.25">
      <c r="B4" s="40" t="s">
        <v>50</v>
      </c>
    </row>
    <row r="5" spans="2:2" x14ac:dyDescent="0.25">
      <c r="B5" s="40"/>
    </row>
    <row r="6" spans="2:2" x14ac:dyDescent="0.25">
      <c r="B6" t="s">
        <v>54</v>
      </c>
    </row>
    <row r="7" spans="2:2" x14ac:dyDescent="0.25">
      <c r="B7" s="40" t="s">
        <v>51</v>
      </c>
    </row>
    <row r="8" spans="2:2" x14ac:dyDescent="0.25">
      <c r="B8" s="40" t="s">
        <v>67</v>
      </c>
    </row>
    <row r="9" spans="2:2" ht="13.5" customHeight="1" x14ac:dyDescent="0.25">
      <c r="B9" s="40"/>
    </row>
    <row r="10" spans="2:2" x14ac:dyDescent="0.25">
      <c r="B10" t="s">
        <v>52</v>
      </c>
    </row>
    <row r="11" spans="2:2" x14ac:dyDescent="0.25">
      <c r="B11" s="40" t="s">
        <v>56</v>
      </c>
    </row>
    <row r="12" spans="2:2" x14ac:dyDescent="0.25">
      <c r="B12" s="40" t="s">
        <v>55</v>
      </c>
    </row>
    <row r="13" spans="2:2" x14ac:dyDescent="0.25">
      <c r="B13" s="40" t="s">
        <v>57</v>
      </c>
    </row>
    <row r="14" spans="2:2" x14ac:dyDescent="0.25">
      <c r="B14" s="40" t="s">
        <v>58</v>
      </c>
    </row>
    <row r="15" spans="2:2" x14ac:dyDescent="0.25">
      <c r="B15" s="40" t="s">
        <v>59</v>
      </c>
    </row>
    <row r="16" spans="2:2" x14ac:dyDescent="0.25">
      <c r="B16" s="40" t="s">
        <v>60</v>
      </c>
    </row>
    <row r="17" spans="2:2" x14ac:dyDescent="0.25">
      <c r="B17" s="40" t="s">
        <v>61</v>
      </c>
    </row>
    <row r="18" spans="2:2" x14ac:dyDescent="0.25">
      <c r="B18" s="40" t="s">
        <v>62</v>
      </c>
    </row>
    <row r="19" spans="2:2" x14ac:dyDescent="0.25">
      <c r="B19" s="40" t="s">
        <v>63</v>
      </c>
    </row>
    <row r="21" spans="2:2" x14ac:dyDescent="0.25">
      <c r="B21" t="s">
        <v>64</v>
      </c>
    </row>
    <row r="22" spans="2:2" x14ac:dyDescent="0.25">
      <c r="B22" s="40" t="s">
        <v>65</v>
      </c>
    </row>
    <row r="24" spans="2:2" x14ac:dyDescent="0.25">
      <c r="B24" t="s">
        <v>66</v>
      </c>
    </row>
    <row r="25" spans="2:2" x14ac:dyDescent="0.25">
      <c r="B25" s="40" t="s">
        <v>18</v>
      </c>
    </row>
    <row r="26" spans="2:2" x14ac:dyDescent="0.25">
      <c r="B26" s="40" t="s">
        <v>19</v>
      </c>
    </row>
    <row r="27" spans="2:2" x14ac:dyDescent="0.25">
      <c r="B27" s="40" t="s">
        <v>20</v>
      </c>
    </row>
    <row r="28" spans="2:2" x14ac:dyDescent="0.25">
      <c r="B28" s="40" t="s">
        <v>21</v>
      </c>
    </row>
    <row r="29" spans="2:2" x14ac:dyDescent="0.25">
      <c r="B29" s="40" t="s">
        <v>22</v>
      </c>
    </row>
    <row r="30" spans="2:2" x14ac:dyDescent="0.25">
      <c r="B30" s="40" t="s">
        <v>23</v>
      </c>
    </row>
    <row r="31" spans="2:2" x14ac:dyDescent="0.25">
      <c r="B31" s="40" t="s">
        <v>24</v>
      </c>
    </row>
    <row r="32" spans="2:2" x14ac:dyDescent="0.25">
      <c r="B32" s="40" t="s">
        <v>25</v>
      </c>
    </row>
    <row r="33" spans="2:2" x14ac:dyDescent="0.25">
      <c r="B33" s="40" t="s">
        <v>26</v>
      </c>
    </row>
  </sheetData>
  <hyperlinks>
    <hyperlink ref="B1" location="Rubric!A1" display="BACK TO RUBRIC" xr:uid="{ADD507C8-0D31-476A-9902-55ED78BC86DA}"/>
    <hyperlink ref="B4" r:id="rId1" xr:uid="{909919A8-91AE-4D2A-95C3-67894D48CE83}"/>
    <hyperlink ref="B7" r:id="rId2" xr:uid="{19B973DE-4E44-4ED9-9981-5782C879C24D}"/>
    <hyperlink ref="B11" r:id="rId3" display="Computational Thinking - 3-12 Curricula" xr:uid="{EBEB4300-9184-42A8-B795-83C24724FC74}"/>
    <hyperlink ref="B12" r:id="rId4" xr:uid="{F3A2D386-A0F4-4093-A521-1A6140656565}"/>
    <hyperlink ref="B13" r:id="rId5" xr:uid="{2A271ACF-ABCE-45CC-AB77-B8F14CB8BCA6}"/>
    <hyperlink ref="B14" r:id="rId6" display="Introdxction to Microbits - block coding - 4-12 curricula" xr:uid="{08C80864-C287-4D8B-856E-4C9D6FDBA7C6}"/>
    <hyperlink ref="B15" r:id="rId7" xr:uid="{34994ED8-6DC1-4B22-AAC7-3E62C71DA8F2}"/>
    <hyperlink ref="B16" r:id="rId8" xr:uid="{486CB7AF-3687-427A-96C3-F343B127CCF6}"/>
    <hyperlink ref="B17" r:id="rId9" display="Science+" xr:uid="{36D8B40D-0322-4188-9FA6-473660DF442A}"/>
    <hyperlink ref="B18" r:id="rId10" display="STEM EDA - 6-9 curicula" xr:uid="{4E349D84-D7F4-4BBB-88C7-82D32A3997E2}"/>
    <hyperlink ref="B19" r:id="rId11" xr:uid="{B82FCFB7-2D98-4F4C-B67D-AC79BBADA507}"/>
    <hyperlink ref="B22" r:id="rId12" xr:uid="{5F05C482-7681-4135-BC83-10F424E3E2AB}"/>
    <hyperlink ref="B25" r:id="rId13" xr:uid="{5A1633D7-6D36-4A46-A685-0E0FD07DEC96}"/>
    <hyperlink ref="B26" r:id="rId14" xr:uid="{4E99C456-D71F-4A2D-B44C-8CC68BF548B0}"/>
    <hyperlink ref="B27" r:id="rId15" xr:uid="{C6CCB939-946D-4600-A29E-9C65BE94C40A}"/>
    <hyperlink ref="B28" r:id="rId16" xr:uid="{7968999E-E5DA-4003-9798-EAC3E94D3A37}"/>
    <hyperlink ref="B29" r:id="rId17" xr:uid="{B7A97C7C-3128-4D42-8F98-7476FBBB6213}"/>
    <hyperlink ref="B30" r:id="rId18" xr:uid="{229356A8-0CA2-4DC1-8698-C573AC6556CA}"/>
    <hyperlink ref="B31" r:id="rId19" xr:uid="{5BBFB8D2-5060-4C3D-AE78-22765EEF5394}"/>
    <hyperlink ref="B32" r:id="rId20" xr:uid="{8AE92EC6-502B-4829-A70E-F69000DB611D}"/>
    <hyperlink ref="B33" r:id="rId21" xr:uid="{F300064C-68C6-4A69-AFC5-84A5652F6B89}"/>
    <hyperlink ref="B8" r:id="rId22" xr:uid="{D9052DC6-C5F6-4D6B-A267-1766EE1D366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A7B2FDC1CA2B4DAA53AACD1BECB5D1" ma:contentTypeVersion="17" ma:contentTypeDescription="Create a new document." ma:contentTypeScope="" ma:versionID="40f2fa75e13a280986686b4ba3bc0e12">
  <xsd:schema xmlns:xsd="http://www.w3.org/2001/XMLSchema" xmlns:xs="http://www.w3.org/2001/XMLSchema" xmlns:p="http://schemas.microsoft.com/office/2006/metadata/properties" xmlns:ns1="http://schemas.microsoft.com/sharepoint/v3" xmlns:ns2="113c7915-1ef0-448a-bdc1-48dd9ac6318b" xmlns:ns3="fea09e8a-9508-42e0-8a73-95250538bc69" xmlns:ns4="25d83d48-fb20-4537-95a6-325135718581" targetNamespace="http://schemas.microsoft.com/office/2006/metadata/properties" ma:root="true" ma:fieldsID="14ef9a77be2c21ea085710782b4250b2" ns1:_="" ns2:_="" ns3:_="" ns4:_="">
    <xsd:import namespace="http://schemas.microsoft.com/sharepoint/v3"/>
    <xsd:import namespace="113c7915-1ef0-448a-bdc1-48dd9ac6318b"/>
    <xsd:import namespace="fea09e8a-9508-42e0-8a73-95250538bc69"/>
    <xsd:import namespace="25d83d48-fb20-4537-95a6-32513571858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CR" minOccurs="0"/>
                <xsd:element ref="ns1:_ip_UnifiedCompliancePolicyProperties" minOccurs="0"/>
                <xsd:element ref="ns1:_ip_UnifiedCompliancePolicyUIAction" minOccurs="0"/>
                <xsd:element ref="ns2:lcf76f155ced4ddcb4097134ff3c332f" minOccurs="0"/>
                <xsd:element ref="ns4: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3c7915-1ef0-448a-bdc1-48dd9ac631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be65411-2828-40d8-bdc2-0527504d90e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a09e8a-9508-42e0-8a73-95250538bc6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d83d48-fb20-4537-95a6-32513571858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a183f085-dcaf-4e8a-b434-aabac56ac7a4}" ma:internalName="TaxCatchAll" ma:showField="CatchAllData" ma:web="fea09e8a-9508-42e0-8a73-95250538bc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CE17B6-DB99-4771-99AA-2B5B40A44B1F}"/>
</file>

<file path=customXml/itemProps2.xml><?xml version="1.0" encoding="utf-8"?>
<ds:datastoreItem xmlns:ds="http://schemas.openxmlformats.org/officeDocument/2006/customXml" ds:itemID="{BC516D74-4442-45B5-BDF6-F0A846EDEC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Self Eval Scoresheet</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Snow, Frank S. (Steve)</dc:creator>
  <cp:lastModifiedBy>Snow, Frank S. (Steve)</cp:lastModifiedBy>
  <dcterms:created xsi:type="dcterms:W3CDTF">2023-10-02T17:29:12Z</dcterms:created>
  <dcterms:modified xsi:type="dcterms:W3CDTF">2023-11-29T13:04:48Z</dcterms:modified>
</cp:coreProperties>
</file>